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Luuchuyentiente" sheetId="3" r:id="rId3"/>
    <sheet name="Candoiphatsin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<sst xmlns="http://schemas.openxmlformats.org/spreadsheetml/2006/main" count="474" uniqueCount="399">
  <si>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</si>
  <si>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</si>
  <si>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</si>
  <si>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</si>
  <si>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</si>
  <si>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</si>
  <si>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</si>
  <si>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</si>
  <si>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</si>
  <si>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</si>
  <si>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</si>
  <si>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</si>
  <si>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</si>
  <si>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</si>
  <si>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</si>
  <si>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</si>
  <si>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</si>
  <si>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</si>
  <si>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</si>
  <si>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</si>
  <si>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</si>
  <si>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</si>
  <si>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</si>
  <si>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</si>
  <si>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</si>
  <si>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</si>
  <si>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</si>
  <si>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</si>
  <si>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</si>
  <si>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</si>
  <si>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</si>
  <si>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</si>
  <si>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</si>
  <si>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</si>
  <si>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</si>
  <si>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</si>
  <si>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</si>
  <si>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</si>
  <si>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</si>
  <si>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</si>
  <si>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</si>
  <si>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</si>
  <si>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</si>
  <si>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</si>
  <si>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</si>
  <si>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</si>
  <si>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</si>
  <si>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</si>
  <si>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</si>
  <si>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</si>
  <si>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</si>
  <si>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</si>
  <si>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</si>
  <si>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</si>
  <si>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</si>
  <si>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</si>
  <si>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</si>
  <si>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</si>
  <si>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</si>
  <si>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</si>
  <si>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</si>
  <si>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</si>
  <si>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</si>
  <si>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</si>
  <si>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</si>
  <si>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</si>
  <si>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</si>
  <si>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</si>
  <si>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</si>
  <si>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</si>
  <si>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</si>
  <si>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</si>
  <si>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</si>
  <si>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</si>
  <si>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</si>
  <si>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</si>
  <si>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</si>
  <si>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</si>
  <si>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</si>
  <si>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</si>
  <si>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</si>
  <si>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</si>
  <si>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</si>
  <si>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</si>
  <si>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</si>
  <si>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</si>
  <si>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</si>
  <si>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</si>
  <si>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</si>
  <si>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</si>
  <si>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</si>
  <si>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</si>
  <si>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</si>
  <si>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</si>
  <si>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</si>
  <si>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</si>
  <si>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</si>
  <si>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</si>
  <si>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</si>
  <si>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</si>
  <si>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</si>
  <si>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</si>
  <si>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</si>
  <si>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</si>
  <si>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</si>
  <si>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</si>
  <si>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</si>
  <si>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</si>
  <si>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</si>
  <si>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</si>
  <si>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</si>
  <si>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</si>
  <si>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</si>
  <si>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</si>
  <si>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</si>
  <si>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</si>
  <si>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</si>
  <si>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</si>
  <si>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</si>
  <si>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</si>
  <si>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</si>
  <si>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</si>
  <si>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</si>
  <si>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</si>
  <si>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</si>
  <si>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</si>
  <si>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</si>
  <si>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</si>
  <si>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</si>
  <si>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</si>
  <si>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</si>
  <si>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</si>
  <si>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</si>
  <si>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</si>
  <si>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</si>
  <si>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</si>
  <si>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</si>
  <si>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</si>
  <si>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</si>
  <si>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</si>
  <si>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</si>
  <si>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</si>
  <si>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</si>
  <si>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</si>
  <si>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</si>
  <si>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</si>
  <si>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</si>
  <si>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</si>
  <si>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</si>
  <si>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</si>
  <si>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</si>
  <si>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</si>
  <si>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</si>
  <si>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</si>
  <si>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</si>
  <si>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</si>
  <si>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</si>
  <si>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</si>
  <si>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</si>
  <si>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</si>
  <si>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</si>
  <si>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</si>
  <si>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</si>
  <si>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</si>
  <si>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</si>
  <si>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</si>
  <si>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</si>
  <si>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</si>
  <si>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</si>
  <si>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</si>
  <si>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</si>
  <si>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</si>
  <si>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</si>
  <si>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</si>
  <si>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</si>
  <si>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</si>
  <si>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</si>
  <si>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</si>
  <si>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</si>
  <si>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</si>
  <si>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</si>
  <si>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</si>
  <si>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</si>
  <si>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</si>
  <si>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</si>
  <si>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</si>
  <si>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</si>
  <si>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</si>
  <si>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</si>
  <si>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</si>
  <si>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</si>
  <si>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</si>
  <si>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</si>
  <si>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</si>
  <si>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</si>
  <si>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</si>
  <si>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</si>
  <si>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</si>
  <si>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</si>
  <si>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</si>
  <si>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</si>
  <si>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</si>
  <si>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</si>
  <si>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</si>
  <si>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</si>
  <si>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</si>
  <si>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</si>
  <si>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</si>
  <si>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</si>
  <si>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</si>
  <si>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</si>
  <si>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</si>
  <si>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</si>
  <si>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</si>
  <si>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</si>
  <si>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</si>
  <si>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</si>
  <si>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</si>
  <si>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</si>
  <si>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</si>
  <si>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</si>
  <si>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</si>
  <si>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</si>
  <si>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</si>
  <si>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</si>
  <si>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</si>
  <si>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</si>
  <si>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</si>
  <si>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</si>
  <si>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</si>
  <si>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</si>
  <si>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</si>
  <si>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</si>
  <si>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</si>
  <si>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</si>
  <si>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</si>
  <si>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</si>
  <si>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</si>
  <si>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</si>
  <si>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</si>
  <si>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</si>
  <si>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</si>
  <si>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</si>
  <si>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</si>
  <si>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</si>
  <si>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</si>
  <si>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</si>
  <si>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</si>
  <si>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</si>
  <si>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</si>
  <si>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</si>
  <si>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</si>
  <si>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</si>
  <si>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</si>
  <si>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</si>
  <si>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</si>
  <si>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</si>
  <si>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</si>
  <si>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</si>
  <si>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</si>
  <si>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</si>
  <si>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</si>
  <si>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</si>
  <si>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</si>
  <si>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</si>
  <si>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</si>
  <si>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</si>
  <si>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</si>
  <si>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</si>
  <si>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</si>
  <si>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</si>
  <si>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</si>
  <si>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</si>
  <si>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</si>
  <si>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</si>
  <si>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</si>
  <si>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</si>
  <si>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</si>
  <si>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</si>
  <si>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</si>
  <si>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</si>
  <si>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</si>
  <si>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</si>
  <si>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</si>
  <si>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</si>
  <si>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</si>
  <si>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</si>
  <si>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</si>
  <si>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</si>
  <si>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</si>
  <si>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</si>
  <si>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</si>
  <si>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</si>
  <si>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</si>
  <si>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</si>
  <si>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</si>
  <si>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</si>
  <si>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</si>
  <si>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</si>
  <si>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</si>
  <si>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</si>
  <si>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</si>
  <si>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</si>
  <si>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</si>
  <si>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</si>
  <si>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</si>
  <si>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</si>
  <si>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</si>
  <si>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</si>
  <si>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</si>
  <si>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</si>
  <si>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</si>
  <si>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</si>
  <si>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</si>
  <si>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</si>
  <si>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</si>
  <si>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</si>
  <si>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</si>
  <si>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</si>
  <si>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</si>
  <si>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</si>
  <si>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</si>
  <si>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</si>
  <si>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</si>
  <si>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</si>
  <si>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</si>
  <si>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 xml:space="preserve"> Tµi kho¶n tiÒn göi VN§                                                                                                          </t>
  </si>
  <si>
    <t xml:space="preserve">Doanh thu vËn t¶i quèc tÕ               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</si>
  <si>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</si>
  <si>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</si>
  <si>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</si>
  <si>
    <t>Mẫu số B 03 – DN</t>
  </si>
  <si>
    <t>BÁO CÁO LƯU CHUYỂN TIỀN TỆ</t>
  </si>
  <si>
    <t>Chỉ tiêu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</si>
  <si>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</si>
  <si>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</si>
  <si>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</si>
  <si>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</si>
  <si>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</si>
  <si>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</si>
  <si>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</si>
  <si>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-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</si>
  <si>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</si>
  <si>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</si>
  <si>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</si>
  <si>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</si>
  <si>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</si>
  <si>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</si>
  <si>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</si>
  <si>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</si>
  <si>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</si>
  <si>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</si>
  <si>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</si>
  <si>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</si>
  <si>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</si>
  <si>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</si>
  <si>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</si>
  <si>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</si>
  <si>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</si>
  <si>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</si>
  <si>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</si>
  <si>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</si>
  <si>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</si>
  <si>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</si>
  <si>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</si>
  <si>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</si>
  <si>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</si>
  <si>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</si>
  <si>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</si>
  <si>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</si>
  <si>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</si>
  <si>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</si>
  <si>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</si>
  <si>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</si>
  <si>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</si>
  <si>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</si>
  <si>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MÉu sè S06-DN</t>
  </si>
  <si>
    <t xml:space="preserve">Söa ch÷a lín TSC§                                                                                                                </t>
  </si>
  <si>
    <t xml:space="preserve">Doanh thu n©ng h¹ container cÈu RTG 6+1                                                                                          </t>
  </si>
  <si>
    <t xml:space="preserve">Chi phÝ nguyªn nh©n c«ng trùc tiÕp (L¸i CÈu RTG)                                                                                 </t>
  </si>
  <si>
    <t xml:space="preserve">Chi phÝ b»ng tiÒn kh¸c (CÈu RTG)                                                                                                 </t>
  </si>
  <si>
    <t>Tại ngày 31 tháng 03 năm 2013</t>
  </si>
  <si>
    <t>Tp.HCM, ngày 31 tháng 03 năm 2013</t>
  </si>
  <si>
    <t>Từ ngày 01/01/2013 đến 31/03/2013</t>
  </si>
  <si>
    <t>Tõ ngµy: 01/01/2013 ®Õn ngµy: 31/03/2013</t>
  </si>
  <si>
    <t xml:space="preserve">ThuÕ thu nhËp c¸ nh©n khÇu trõ 5% tõ tiÒn cæ tøc                                                                                 </t>
  </si>
  <si>
    <t xml:space="preserve">Chi phÝ nguyªn nh©n c«ng trùc tiÕp (Ho¹t ®éng vËn t¶i)                                                                           </t>
  </si>
  <si>
    <t xml:space="preserve">Chi phÝ  söa ch÷a CÈu KE                                                                                                         </t>
  </si>
  <si>
    <t xml:space="preserve">§iÖn cÇu tµu                                                                                                                     </t>
  </si>
  <si>
    <t xml:space="preserve">§iÖn cÈu RTG                                                                                                                     </t>
  </si>
  <si>
    <t>Quý 1/ 2013</t>
  </si>
  <si>
    <t>B¶ng C§PS c¸c tµi kho¶n cã lòy kÕ</t>
  </si>
  <si>
    <t>Lòy kÕ tõ ®Çu n¨m TC ®Õn cuèi kú</t>
  </si>
  <si>
    <t>Lk nî</t>
  </si>
  <si>
    <t>Lk cã</t>
  </si>
  <si>
    <t xml:space="preserve">                      ( Đã ký )</t>
  </si>
  <si>
    <t xml:space="preserve">                 ( Đã ký )</t>
  </si>
  <si>
    <t xml:space="preserve">                               ( Đã ký )</t>
  </si>
  <si>
    <t xml:space="preserve">               ( Đã ký 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</si>
</sst>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24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sz val="10"/>
      <name val="Arial"/>
      <family val="0"/>
    </font>
    <font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4" xfId="0" applyFont="1" applyBorder="1" applyAlignment="1" quotePrefix="1">
      <alignment horizontal="center" vertical="top" wrapText="1"/>
    </xf>
    <xf numFmtId="185" fontId="5" fillId="0" borderId="4" xfId="15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85" fontId="5" fillId="0" borderId="4" xfId="15" applyNumberFormat="1" applyFont="1" applyBorder="1" applyAlignment="1">
      <alignment vertical="top" wrapText="1"/>
    </xf>
    <xf numFmtId="185" fontId="9" fillId="0" borderId="4" xfId="15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85" fontId="5" fillId="0" borderId="11" xfId="15" applyNumberFormat="1" applyFont="1" applyBorder="1" applyAlignment="1">
      <alignment vertical="top" wrapText="1"/>
    </xf>
    <xf numFmtId="185" fontId="9" fillId="0" borderId="11" xfId="15" applyNumberFormat="1" applyFont="1" applyBorder="1" applyAlignment="1">
      <alignment vertical="top" wrapText="1"/>
    </xf>
    <xf numFmtId="185" fontId="9" fillId="0" borderId="1" xfId="15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4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185" fontId="5" fillId="0" borderId="9" xfId="15" applyNumberFormat="1" applyFont="1" applyBorder="1" applyAlignment="1">
      <alignment vertical="top" wrapText="1"/>
    </xf>
    <xf numFmtId="185" fontId="6" fillId="0" borderId="4" xfId="15" applyNumberFormat="1" applyFont="1" applyBorder="1" applyAlignment="1">
      <alignment horizontal="right" vertical="top" wrapText="1"/>
    </xf>
    <xf numFmtId="185" fontId="5" fillId="0" borderId="7" xfId="15" applyNumberFormat="1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185" fontId="9" fillId="0" borderId="9" xfId="15" applyNumberFormat="1" applyFont="1" applyBorder="1" applyAlignment="1">
      <alignment vertical="top" wrapText="1"/>
    </xf>
    <xf numFmtId="185" fontId="9" fillId="0" borderId="7" xfId="15" applyNumberFormat="1" applyFont="1" applyBorder="1" applyAlignment="1">
      <alignment vertical="top" wrapText="1"/>
    </xf>
    <xf numFmtId="10" fontId="9" fillId="0" borderId="0" xfId="22" applyNumberFormat="1" applyFont="1" applyAlignment="1">
      <alignment/>
    </xf>
    <xf numFmtId="185" fontId="9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5" fontId="9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justify" vertical="top" wrapText="1"/>
    </xf>
    <xf numFmtId="41" fontId="19" fillId="0" borderId="4" xfId="16" applyFont="1" applyBorder="1" applyAlignment="1">
      <alignment horizontal="left"/>
    </xf>
    <xf numFmtId="41" fontId="5" fillId="0" borderId="4" xfId="16" applyFont="1" applyBorder="1" applyAlignment="1">
      <alignment horizontal="left" vertical="top" wrapText="1"/>
    </xf>
    <xf numFmtId="41" fontId="5" fillId="0" borderId="4" xfId="16" applyFont="1" applyBorder="1" applyAlignment="1">
      <alignment horizontal="right" vertical="top" wrapText="1"/>
    </xf>
    <xf numFmtId="41" fontId="20" fillId="0" borderId="4" xfId="16" applyFont="1" applyBorder="1" applyAlignment="1">
      <alignment horizontal="left"/>
    </xf>
    <xf numFmtId="0" fontId="18" fillId="0" borderId="3" xfId="0" applyFont="1" applyBorder="1" applyAlignment="1">
      <alignment horizontal="center" vertical="top" wrapText="1"/>
    </xf>
    <xf numFmtId="41" fontId="18" fillId="0" borderId="4" xfId="16" applyFont="1" applyBorder="1" applyAlignment="1">
      <alignment horizontal="left" vertical="top" wrapText="1"/>
    </xf>
    <xf numFmtId="41" fontId="5" fillId="0" borderId="3" xfId="16" applyFont="1" applyBorder="1" applyAlignment="1">
      <alignment horizontal="left" vertical="top" wrapText="1"/>
    </xf>
    <xf numFmtId="41" fontId="5" fillId="0" borderId="3" xfId="16" applyFont="1" applyBorder="1" applyAlignment="1">
      <alignment horizontal="right" vertical="top" wrapText="1"/>
    </xf>
    <xf numFmtId="41" fontId="18" fillId="0" borderId="3" xfId="16" applyFont="1" applyBorder="1" applyAlignment="1">
      <alignment horizontal="left" vertical="top" wrapText="1"/>
    </xf>
    <xf numFmtId="41" fontId="21" fillId="0" borderId="4" xfId="16" applyFont="1" applyBorder="1" applyAlignment="1">
      <alignment horizontal="left"/>
    </xf>
    <xf numFmtId="193" fontId="19" fillId="0" borderId="2" xfId="16" applyNumberFormat="1" applyFont="1" applyBorder="1" applyAlignment="1">
      <alignment/>
    </xf>
    <xf numFmtId="41" fontId="9" fillId="0" borderId="3" xfId="16" applyFont="1" applyBorder="1" applyAlignment="1">
      <alignment horizontal="left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41" fontId="19" fillId="0" borderId="1" xfId="16" applyFont="1" applyBorder="1" applyAlignment="1">
      <alignment horizontal="left"/>
    </xf>
    <xf numFmtId="41" fontId="9" fillId="0" borderId="1" xfId="16" applyFont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41" fontId="5" fillId="0" borderId="11" xfId="16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 vertical="top" wrapText="1"/>
    </xf>
    <xf numFmtId="185" fontId="5" fillId="0" borderId="4" xfId="15" applyNumberFormat="1" applyFont="1" applyFill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5" fillId="0" borderId="1" xfId="15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22" fillId="0" borderId="0" xfId="21">
      <alignment/>
      <protection/>
    </xf>
    <xf numFmtId="0" fontId="14" fillId="2" borderId="15" xfId="21" applyFont="1" applyFill="1" applyBorder="1" applyAlignment="1">
      <alignment horizontal="center" vertical="center"/>
      <protection/>
    </xf>
    <xf numFmtId="0" fontId="13" fillId="2" borderId="15" xfId="21" applyFont="1" applyFill="1" applyBorder="1" applyAlignment="1">
      <alignment horizontal="center" vertical="center"/>
      <protection/>
    </xf>
    <xf numFmtId="0" fontId="14" fillId="0" borderId="16" xfId="21" applyFont="1" applyBorder="1" applyAlignment="1">
      <alignment horizontal="left"/>
      <protection/>
    </xf>
    <xf numFmtId="0" fontId="14" fillId="0" borderId="15" xfId="21" applyFont="1" applyBorder="1" applyAlignment="1">
      <alignment horizontal="left"/>
      <protection/>
    </xf>
    <xf numFmtId="0" fontId="14" fillId="0" borderId="17" xfId="21" applyFont="1" applyBorder="1" applyAlignment="1">
      <alignment horizontal="left"/>
      <protection/>
    </xf>
    <xf numFmtId="0" fontId="14" fillId="0" borderId="18" xfId="21" applyFont="1" applyBorder="1" applyAlignment="1">
      <alignment horizontal="left"/>
      <protection/>
    </xf>
    <xf numFmtId="9" fontId="5" fillId="0" borderId="0" xfId="22" applyFont="1" applyAlignment="1">
      <alignment/>
    </xf>
    <xf numFmtId="41" fontId="20" fillId="0" borderId="4" xfId="16" applyFont="1" applyFill="1" applyBorder="1" applyAlignment="1">
      <alignment horizontal="left"/>
    </xf>
    <xf numFmtId="41" fontId="20" fillId="0" borderId="4" xfId="16" applyFont="1" applyFill="1" applyBorder="1" applyAlignment="1">
      <alignment horizontal="left"/>
    </xf>
    <xf numFmtId="41" fontId="5" fillId="0" borderId="4" xfId="16" applyFont="1" applyFill="1" applyBorder="1" applyAlignment="1">
      <alignment horizontal="left" vertical="top" wrapText="1"/>
    </xf>
    <xf numFmtId="41" fontId="5" fillId="0" borderId="4" xfId="16" applyFont="1" applyFill="1" applyBorder="1" applyAlignment="1">
      <alignment horizontal="left" vertical="top" wrapText="1"/>
    </xf>
    <xf numFmtId="41" fontId="5" fillId="0" borderId="3" xfId="16" applyFont="1" applyFill="1" applyBorder="1" applyAlignment="1">
      <alignment horizontal="left" vertical="top" wrapText="1"/>
    </xf>
    <xf numFmtId="41" fontId="5" fillId="0" borderId="3" xfId="16" applyFont="1" applyFill="1" applyBorder="1" applyAlignment="1">
      <alignment horizontal="right" vertical="top" wrapText="1"/>
    </xf>
    <xf numFmtId="41" fontId="18" fillId="0" borderId="3" xfId="16" applyFont="1" applyFill="1" applyBorder="1" applyAlignment="1">
      <alignment horizontal="left" vertical="top" wrapText="1"/>
    </xf>
    <xf numFmtId="41" fontId="21" fillId="0" borderId="4" xfId="16" applyFont="1" applyFill="1" applyBorder="1" applyAlignment="1">
      <alignment horizontal="left"/>
    </xf>
    <xf numFmtId="41" fontId="5" fillId="0" borderId="0" xfId="0" applyNumberFormat="1" applyFont="1" applyAlignment="1">
      <alignment horizontal="right"/>
    </xf>
    <xf numFmtId="9" fontId="9" fillId="0" borderId="0" xfId="22" applyNumberFormat="1" applyFont="1" applyAlignment="1">
      <alignment/>
    </xf>
    <xf numFmtId="0" fontId="14" fillId="2" borderId="19" xfId="21" applyFont="1" applyFill="1" applyBorder="1" applyAlignment="1">
      <alignment horizontal="center" vertical="center"/>
      <protection/>
    </xf>
    <xf numFmtId="195" fontId="23" fillId="0" borderId="15" xfId="15" applyNumberFormat="1" applyFont="1" applyBorder="1" applyAlignment="1">
      <alignment horizontal="right"/>
    </xf>
    <xf numFmtId="195" fontId="23" fillId="0" borderId="19" xfId="15" applyNumberFormat="1" applyFont="1" applyBorder="1" applyAlignment="1">
      <alignment horizontal="right"/>
    </xf>
    <xf numFmtId="195" fontId="23" fillId="0" borderId="18" xfId="15" applyNumberFormat="1" applyFont="1" applyBorder="1" applyAlignment="1">
      <alignment horizontal="right"/>
    </xf>
    <xf numFmtId="195" fontId="23" fillId="0" borderId="20" xfId="15" applyNumberFormat="1" applyFont="1" applyBorder="1" applyAlignment="1">
      <alignment horizontal="right"/>
    </xf>
    <xf numFmtId="0" fontId="13" fillId="0" borderId="0" xfId="21" applyFont="1" applyAlignment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85" fontId="9" fillId="0" borderId="4" xfId="15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1" fontId="5" fillId="0" borderId="4" xfId="16" applyFont="1" applyFill="1" applyBorder="1" applyAlignment="1">
      <alignment horizontal="left" vertical="top" wrapText="1"/>
    </xf>
    <xf numFmtId="41" fontId="5" fillId="0" borderId="4" xfId="16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4" fillId="0" borderId="0" xfId="21" applyFont="1" applyAlignment="1">
      <alignment horizontal="center" vertical="center"/>
      <protection/>
    </xf>
    <xf numFmtId="0" fontId="14" fillId="2" borderId="21" xfId="21" applyFont="1" applyFill="1" applyBorder="1" applyAlignment="1">
      <alignment horizontal="center" vertical="center"/>
      <protection/>
    </xf>
    <xf numFmtId="0" fontId="14" fillId="2" borderId="16" xfId="21" applyFont="1" applyFill="1" applyBorder="1" applyAlignment="1">
      <alignment horizontal="center" vertical="center"/>
      <protection/>
    </xf>
    <xf numFmtId="0" fontId="14" fillId="2" borderId="22" xfId="21" applyFont="1" applyFill="1" applyBorder="1" applyAlignment="1">
      <alignment horizontal="center" vertical="center"/>
      <protection/>
    </xf>
    <xf numFmtId="0" fontId="14" fillId="2" borderId="15" xfId="21" applyFont="1" applyFill="1" applyBorder="1" applyAlignment="1">
      <alignment horizontal="center" vertical="center"/>
      <protection/>
    </xf>
    <xf numFmtId="0" fontId="11" fillId="0" borderId="0" xfId="21" applyFont="1" applyAlignment="1">
      <alignment/>
      <protection/>
    </xf>
    <xf numFmtId="0" fontId="12" fillId="0" borderId="0" xfId="21" applyFont="1" applyAlignment="1">
      <alignment horizontal="center" vertical="center"/>
      <protection/>
    </xf>
    <xf numFmtId="0" fontId="14" fillId="2" borderId="23" xfId="21" applyFont="1" applyFill="1" applyBorder="1" applyAlignment="1">
      <alignment horizontal="center" vertical="center"/>
      <protection/>
    </xf>
    <xf numFmtId="0" fontId="15" fillId="0" borderId="0" xfId="21" applyFont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ndoiphatsinh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Downloads\Bao_Cao_Tai_Chinh%20Q1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"/>
      <sheetName val="Candoiphatsinh"/>
      <sheetName val="CanDoiKeToan (2)"/>
      <sheetName val="KetQuaKinhDoanh (2)"/>
      <sheetName val="Candoiphatsinh (2)"/>
    </sheetNames>
    <sheetDataSet>
      <sheetData sheetId="0">
        <row r="11">
          <cell r="D11">
            <v>15537152091</v>
          </cell>
          <cell r="E11">
            <v>8003559745</v>
          </cell>
        </row>
      </sheetData>
      <sheetData sheetId="1">
        <row r="26">
          <cell r="D26">
            <v>22314200788</v>
          </cell>
        </row>
      </sheetData>
      <sheetData sheetId="4">
        <row r="11">
          <cell r="E11">
            <v>83131776440</v>
          </cell>
        </row>
      </sheetData>
      <sheetData sheetId="6">
        <row r="96">
          <cell r="F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21">
      <selection activeCell="A129" sqref="A129:IV129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7109375" style="2" customWidth="1"/>
    <col min="5" max="5" width="20.2812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35" t="s">
        <v>144</v>
      </c>
      <c r="C1" s="135"/>
      <c r="D1" s="135"/>
      <c r="E1" s="135"/>
    </row>
    <row r="2" spans="1:5" ht="15">
      <c r="A2" s="3"/>
      <c r="B2" s="136" t="s">
        <v>145</v>
      </c>
      <c r="C2" s="136"/>
      <c r="D2" s="136"/>
      <c r="E2" s="136"/>
    </row>
    <row r="3" spans="1:5" ht="15">
      <c r="A3" s="3"/>
      <c r="B3" s="136" t="s">
        <v>146</v>
      </c>
      <c r="C3" s="136"/>
      <c r="D3" s="136"/>
      <c r="E3" s="136"/>
    </row>
    <row r="4" spans="1:2" ht="15">
      <c r="A4" s="3"/>
      <c r="B4" s="4"/>
    </row>
    <row r="5" spans="1:5" s="13" customFormat="1" ht="16.5">
      <c r="A5" s="137" t="s">
        <v>0</v>
      </c>
      <c r="B5" s="137"/>
      <c r="C5" s="137"/>
      <c r="D5" s="137"/>
      <c r="E5" s="137"/>
    </row>
    <row r="6" spans="1:5" s="13" customFormat="1" ht="16.5">
      <c r="A6" s="134" t="s">
        <v>381</v>
      </c>
      <c r="B6" s="134"/>
      <c r="C6" s="134"/>
      <c r="D6" s="134"/>
      <c r="E6" s="134"/>
    </row>
    <row r="7" s="13" customFormat="1" ht="17.25" thickBot="1">
      <c r="E7" s="38" t="s">
        <v>150</v>
      </c>
    </row>
    <row r="8" spans="1:5" s="13" customFormat="1" ht="33">
      <c r="A8" s="94" t="s">
        <v>1</v>
      </c>
      <c r="B8" s="94" t="s">
        <v>143</v>
      </c>
      <c r="C8" s="97" t="s">
        <v>2</v>
      </c>
      <c r="D8" s="94" t="s">
        <v>153</v>
      </c>
      <c r="E8" s="95" t="s">
        <v>152</v>
      </c>
    </row>
    <row r="9" spans="1:5" s="13" customFormat="1" ht="17.25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</row>
    <row r="10" spans="1:5" s="13" customFormat="1" ht="34.5" customHeight="1">
      <c r="A10" s="98" t="s">
        <v>3</v>
      </c>
      <c r="B10" s="41">
        <v>100</v>
      </c>
      <c r="C10" s="41"/>
      <c r="D10" s="43">
        <f>D11+D15+D18+D25+D28</f>
        <v>33438519862</v>
      </c>
      <c r="E10" s="43">
        <f>E11+E15+E18+E25+E28</f>
        <v>23605749648</v>
      </c>
    </row>
    <row r="11" spans="1:5" s="19" customFormat="1" ht="16.5">
      <c r="A11" s="99" t="s">
        <v>4</v>
      </c>
      <c r="B11" s="22">
        <v>110</v>
      </c>
      <c r="C11" s="22"/>
      <c r="D11" s="40">
        <f>D12+D13+D14</f>
        <v>15537152091</v>
      </c>
      <c r="E11" s="40">
        <f>E12+E13+E14</f>
        <v>8003559745</v>
      </c>
    </row>
    <row r="12" spans="1:5" s="13" customFormat="1" ht="16.5">
      <c r="A12" s="46" t="s">
        <v>163</v>
      </c>
      <c r="B12" s="24">
        <v>111</v>
      </c>
      <c r="C12" s="24" t="s">
        <v>5</v>
      </c>
      <c r="D12" s="39">
        <v>452169588</v>
      </c>
      <c r="E12" s="39">
        <v>293793192</v>
      </c>
    </row>
    <row r="13" spans="1:5" s="13" customFormat="1" ht="16.5">
      <c r="A13" s="46" t="s">
        <v>164</v>
      </c>
      <c r="B13" s="24"/>
      <c r="C13" s="24"/>
      <c r="D13" s="39">
        <v>15084982503</v>
      </c>
      <c r="E13" s="39">
        <v>3709766553</v>
      </c>
    </row>
    <row r="14" spans="1:5" s="13" customFormat="1" ht="16.5">
      <c r="A14" s="46" t="s">
        <v>165</v>
      </c>
      <c r="B14" s="24">
        <v>112</v>
      </c>
      <c r="C14" s="24"/>
      <c r="D14" s="39">
        <v>0</v>
      </c>
      <c r="E14" s="39">
        <v>4000000000</v>
      </c>
    </row>
    <row r="15" spans="1:5" s="13" customFormat="1" ht="16.5">
      <c r="A15" s="99" t="s">
        <v>6</v>
      </c>
      <c r="B15" s="22">
        <v>120</v>
      </c>
      <c r="C15" s="24" t="s">
        <v>7</v>
      </c>
      <c r="D15" s="40">
        <f>SUM(D16:D17)</f>
        <v>0</v>
      </c>
      <c r="E15" s="40">
        <f>SUM(E16:E17)</f>
        <v>0</v>
      </c>
    </row>
    <row r="16" spans="1:5" s="13" customFormat="1" ht="16.5">
      <c r="A16" s="46" t="s">
        <v>8</v>
      </c>
      <c r="B16" s="24">
        <v>121</v>
      </c>
      <c r="C16" s="24"/>
      <c r="D16" s="39"/>
      <c r="E16" s="39"/>
    </row>
    <row r="17" spans="1:5" s="13" customFormat="1" ht="33">
      <c r="A17" s="46" t="s">
        <v>9</v>
      </c>
      <c r="B17" s="24">
        <v>129</v>
      </c>
      <c r="C17" s="24"/>
      <c r="D17" s="39"/>
      <c r="E17" s="39"/>
    </row>
    <row r="18" spans="1:5" s="13" customFormat="1" ht="16.5">
      <c r="A18" s="99" t="s">
        <v>10</v>
      </c>
      <c r="B18" s="22">
        <v>130</v>
      </c>
      <c r="C18" s="22"/>
      <c r="D18" s="40">
        <f>SUM(D19:D24)</f>
        <v>17807389997</v>
      </c>
      <c r="E18" s="40">
        <f>SUM(E19:E24)</f>
        <v>14077387090</v>
      </c>
    </row>
    <row r="19" spans="1:5" s="13" customFormat="1" ht="16.5">
      <c r="A19" s="46" t="s">
        <v>11</v>
      </c>
      <c r="B19" s="24">
        <v>131</v>
      </c>
      <c r="C19" s="24"/>
      <c r="D19" s="39">
        <v>13316171744</v>
      </c>
      <c r="E19" s="39">
        <v>13785542937</v>
      </c>
    </row>
    <row r="20" spans="1:5" s="13" customFormat="1" ht="16.5">
      <c r="A20" s="46" t="s">
        <v>12</v>
      </c>
      <c r="B20" s="24">
        <v>132</v>
      </c>
      <c r="C20" s="24"/>
      <c r="D20" s="39">
        <v>678866743</v>
      </c>
      <c r="E20" s="39">
        <v>229344153</v>
      </c>
    </row>
    <row r="21" spans="1:5" s="13" customFormat="1" ht="16.5">
      <c r="A21" s="46" t="s">
        <v>13</v>
      </c>
      <c r="B21" s="24">
        <v>133</v>
      </c>
      <c r="C21" s="24"/>
      <c r="D21" s="39"/>
      <c r="E21" s="39"/>
    </row>
    <row r="22" spans="1:5" s="13" customFormat="1" ht="33">
      <c r="A22" s="46" t="s">
        <v>14</v>
      </c>
      <c r="B22" s="24">
        <v>134</v>
      </c>
      <c r="C22" s="24"/>
      <c r="D22" s="39"/>
      <c r="E22" s="39"/>
    </row>
    <row r="23" spans="1:5" s="13" customFormat="1" ht="16.5">
      <c r="A23" s="46" t="s">
        <v>15</v>
      </c>
      <c r="B23" s="24">
        <v>135</v>
      </c>
      <c r="C23" s="24" t="s">
        <v>16</v>
      </c>
      <c r="D23" s="39">
        <v>3812351510</v>
      </c>
      <c r="E23" s="39">
        <v>62500000</v>
      </c>
    </row>
    <row r="24" spans="1:5" s="13" customFormat="1" ht="16.5">
      <c r="A24" s="46" t="s">
        <v>17</v>
      </c>
      <c r="B24" s="24">
        <v>139</v>
      </c>
      <c r="C24" s="24"/>
      <c r="D24" s="39"/>
      <c r="E24" s="39"/>
    </row>
    <row r="25" spans="1:5" s="13" customFormat="1" ht="16.5">
      <c r="A25" s="99" t="s">
        <v>18</v>
      </c>
      <c r="B25" s="22">
        <v>140</v>
      </c>
      <c r="C25" s="24"/>
      <c r="D25" s="40">
        <f>SUM(D26:D27)</f>
        <v>0</v>
      </c>
      <c r="E25" s="40">
        <f>SUM(E26:E27)</f>
        <v>0</v>
      </c>
    </row>
    <row r="26" spans="1:5" s="13" customFormat="1" ht="16.5">
      <c r="A26" s="46" t="s">
        <v>19</v>
      </c>
      <c r="B26" s="24">
        <v>141</v>
      </c>
      <c r="C26" s="24" t="s">
        <v>20</v>
      </c>
      <c r="D26" s="39">
        <v>0</v>
      </c>
      <c r="E26" s="39">
        <v>0</v>
      </c>
    </row>
    <row r="27" spans="1:5" s="13" customFormat="1" ht="16.5">
      <c r="A27" s="46" t="s">
        <v>21</v>
      </c>
      <c r="B27" s="24">
        <v>149</v>
      </c>
      <c r="C27" s="24"/>
      <c r="D27" s="39"/>
      <c r="E27" s="39"/>
    </row>
    <row r="28" spans="1:5" s="13" customFormat="1" ht="16.5">
      <c r="A28" s="99" t="s">
        <v>22</v>
      </c>
      <c r="B28" s="22">
        <v>150</v>
      </c>
      <c r="C28" s="22"/>
      <c r="D28" s="40">
        <f>SUM(D29:D33)</f>
        <v>93977774</v>
      </c>
      <c r="E28" s="40">
        <f>SUM(E29:E33)</f>
        <v>1524802813</v>
      </c>
    </row>
    <row r="29" spans="1:5" s="13" customFormat="1" ht="16.5">
      <c r="A29" s="46" t="s">
        <v>23</v>
      </c>
      <c r="B29" s="24">
        <v>151</v>
      </c>
      <c r="C29" s="24"/>
      <c r="D29" s="39">
        <v>42247279</v>
      </c>
      <c r="E29" s="39">
        <v>177872557</v>
      </c>
    </row>
    <row r="30" spans="1:5" s="13" customFormat="1" ht="16.5">
      <c r="A30" s="46" t="s">
        <v>24</v>
      </c>
      <c r="B30" s="24">
        <v>152</v>
      </c>
      <c r="C30" s="24"/>
      <c r="D30" s="39">
        <v>0</v>
      </c>
      <c r="E30" s="39">
        <v>1307199761</v>
      </c>
    </row>
    <row r="31" spans="1:5" s="13" customFormat="1" ht="16.5">
      <c r="A31" s="46" t="s">
        <v>25</v>
      </c>
      <c r="B31" s="24">
        <v>154</v>
      </c>
      <c r="C31" s="24" t="s">
        <v>26</v>
      </c>
      <c r="D31" s="39"/>
      <c r="E31" s="39"/>
    </row>
    <row r="32" spans="1:5" s="13" customFormat="1" ht="16.5" customHeight="1">
      <c r="A32" s="46" t="s">
        <v>167</v>
      </c>
      <c r="B32" s="24">
        <v>157</v>
      </c>
      <c r="C32" s="24"/>
      <c r="D32" s="39"/>
      <c r="E32" s="39"/>
    </row>
    <row r="33" spans="1:5" s="13" customFormat="1" ht="16.5">
      <c r="A33" s="46" t="s">
        <v>166</v>
      </c>
      <c r="B33" s="24">
        <v>158</v>
      </c>
      <c r="C33" s="24"/>
      <c r="D33" s="39">
        <v>51730495</v>
      </c>
      <c r="E33" s="39">
        <v>39730495</v>
      </c>
    </row>
    <row r="34" spans="1:5" s="13" customFormat="1" ht="16.5">
      <c r="A34" s="99"/>
      <c r="B34" s="22"/>
      <c r="C34" s="22"/>
      <c r="D34" s="39"/>
      <c r="E34" s="39"/>
    </row>
    <row r="35" spans="1:5" s="13" customFormat="1" ht="33">
      <c r="A35" s="99" t="s">
        <v>27</v>
      </c>
      <c r="B35" s="22">
        <v>200</v>
      </c>
      <c r="C35" s="22"/>
      <c r="D35" s="40">
        <f>D36+D42+D53+D56+D61</f>
        <v>456865730647</v>
      </c>
      <c r="E35" s="40">
        <f>E36+E42+E53+E56+E61</f>
        <v>461053454334</v>
      </c>
    </row>
    <row r="36" spans="1:5" s="13" customFormat="1" ht="16.5">
      <c r="A36" s="99" t="s">
        <v>28</v>
      </c>
      <c r="B36" s="22">
        <v>210</v>
      </c>
      <c r="C36" s="22"/>
      <c r="D36" s="40">
        <f>SUM(D37:D41)</f>
        <v>0</v>
      </c>
      <c r="E36" s="40">
        <f>SUM(E37:E41)</f>
        <v>0</v>
      </c>
    </row>
    <row r="37" spans="1:5" s="13" customFormat="1" ht="16.5">
      <c r="A37" s="46" t="s">
        <v>29</v>
      </c>
      <c r="B37" s="24">
        <v>211</v>
      </c>
      <c r="C37" s="24"/>
      <c r="D37" s="39"/>
      <c r="E37" s="39"/>
    </row>
    <row r="38" spans="1:5" s="13" customFormat="1" ht="16.5">
      <c r="A38" s="46" t="s">
        <v>30</v>
      </c>
      <c r="B38" s="24">
        <v>212</v>
      </c>
      <c r="C38" s="24"/>
      <c r="D38" s="39"/>
      <c r="E38" s="39"/>
    </row>
    <row r="39" spans="1:5" s="13" customFormat="1" ht="16.5">
      <c r="A39" s="46" t="s">
        <v>31</v>
      </c>
      <c r="B39" s="24">
        <v>213</v>
      </c>
      <c r="C39" s="24" t="s">
        <v>32</v>
      </c>
      <c r="D39" s="39"/>
      <c r="E39" s="39"/>
    </row>
    <row r="40" spans="1:5" s="13" customFormat="1" ht="16.5">
      <c r="A40" s="46" t="s">
        <v>33</v>
      </c>
      <c r="B40" s="24">
        <v>218</v>
      </c>
      <c r="C40" s="24" t="s">
        <v>34</v>
      </c>
      <c r="D40" s="39"/>
      <c r="E40" s="39"/>
    </row>
    <row r="41" spans="1:5" s="13" customFormat="1" ht="16.5">
      <c r="A41" s="46" t="s">
        <v>35</v>
      </c>
      <c r="B41" s="24">
        <v>219</v>
      </c>
      <c r="C41" s="24"/>
      <c r="D41" s="39"/>
      <c r="E41" s="39"/>
    </row>
    <row r="42" spans="1:5" s="13" customFormat="1" ht="16.5">
      <c r="A42" s="99" t="s">
        <v>36</v>
      </c>
      <c r="B42" s="22">
        <v>220</v>
      </c>
      <c r="C42" s="22"/>
      <c r="D42" s="40">
        <f>D43+D46+D49+D52</f>
        <v>449527492789</v>
      </c>
      <c r="E42" s="40">
        <f>E43+E46+E49+E52</f>
        <v>453224120783</v>
      </c>
    </row>
    <row r="43" spans="1:5" s="13" customFormat="1" ht="16.5">
      <c r="A43" s="46" t="s">
        <v>37</v>
      </c>
      <c r="B43" s="24">
        <v>221</v>
      </c>
      <c r="C43" s="24" t="s">
        <v>38</v>
      </c>
      <c r="D43" s="39">
        <f>D44+D45</f>
        <v>368888135515</v>
      </c>
      <c r="E43" s="39">
        <f>E44+E45</f>
        <v>369040434820</v>
      </c>
    </row>
    <row r="44" spans="1:5" s="13" customFormat="1" ht="16.5">
      <c r="A44" s="46" t="s">
        <v>39</v>
      </c>
      <c r="B44" s="24">
        <v>222</v>
      </c>
      <c r="C44" s="24"/>
      <c r="D44" s="39">
        <v>477092199064</v>
      </c>
      <c r="E44" s="39">
        <v>467874926338</v>
      </c>
    </row>
    <row r="45" spans="1:5" s="13" customFormat="1" ht="16.5">
      <c r="A45" s="46" t="s">
        <v>40</v>
      </c>
      <c r="B45" s="24">
        <v>223</v>
      </c>
      <c r="C45" s="24"/>
      <c r="D45" s="39">
        <v>-108204063549</v>
      </c>
      <c r="E45" s="39">
        <v>-98834491518</v>
      </c>
    </row>
    <row r="46" spans="1:5" s="13" customFormat="1" ht="17.25" thickBot="1">
      <c r="A46" s="47" t="s">
        <v>41</v>
      </c>
      <c r="B46" s="34">
        <v>224</v>
      </c>
      <c r="C46" s="34" t="s">
        <v>42</v>
      </c>
      <c r="D46" s="55">
        <f>D47+D48</f>
        <v>0</v>
      </c>
      <c r="E46" s="55">
        <f>E47+E48</f>
        <v>0</v>
      </c>
    </row>
    <row r="47" spans="1:5" s="13" customFormat="1" ht="17.25" thickTop="1">
      <c r="A47" s="100" t="s">
        <v>39</v>
      </c>
      <c r="B47" s="101">
        <v>225</v>
      </c>
      <c r="C47" s="101"/>
      <c r="D47" s="53"/>
      <c r="E47" s="53"/>
    </row>
    <row r="48" spans="1:5" s="13" customFormat="1" ht="16.5">
      <c r="A48" s="46" t="s">
        <v>40</v>
      </c>
      <c r="B48" s="24">
        <v>226</v>
      </c>
      <c r="C48" s="24"/>
      <c r="D48" s="39"/>
      <c r="E48" s="39"/>
    </row>
    <row r="49" spans="1:5" s="13" customFormat="1" ht="16.5">
      <c r="A49" s="46" t="s">
        <v>43</v>
      </c>
      <c r="B49" s="24">
        <v>227</v>
      </c>
      <c r="C49" s="24" t="s">
        <v>44</v>
      </c>
      <c r="D49" s="39">
        <f>D50+D51</f>
        <v>71576772010</v>
      </c>
      <c r="E49" s="39">
        <f>E50+E51</f>
        <v>71974100699</v>
      </c>
    </row>
    <row r="50" spans="1:5" s="13" customFormat="1" ht="16.5">
      <c r="A50" s="46" t="s">
        <v>39</v>
      </c>
      <c r="B50" s="24">
        <v>228</v>
      </c>
      <c r="C50" s="24"/>
      <c r="D50" s="39">
        <v>79246404441</v>
      </c>
      <c r="E50" s="39">
        <v>79246404441</v>
      </c>
    </row>
    <row r="51" spans="1:5" s="13" customFormat="1" ht="16.5">
      <c r="A51" s="46" t="s">
        <v>40</v>
      </c>
      <c r="B51" s="24">
        <v>229</v>
      </c>
      <c r="C51" s="24"/>
      <c r="D51" s="39">
        <v>-7669632431</v>
      </c>
      <c r="E51" s="39">
        <v>-7272303742</v>
      </c>
    </row>
    <row r="52" spans="1:5" s="13" customFormat="1" ht="16.5">
      <c r="A52" s="46" t="s">
        <v>45</v>
      </c>
      <c r="B52" s="24">
        <v>230</v>
      </c>
      <c r="C52" s="24" t="s">
        <v>46</v>
      </c>
      <c r="D52" s="39">
        <v>9062585264</v>
      </c>
      <c r="E52" s="39">
        <v>12209585264</v>
      </c>
    </row>
    <row r="53" spans="1:5" s="13" customFormat="1" ht="16.5">
      <c r="A53" s="99" t="s">
        <v>47</v>
      </c>
      <c r="B53" s="22">
        <v>240</v>
      </c>
      <c r="C53" s="24" t="s">
        <v>48</v>
      </c>
      <c r="D53" s="39">
        <f>SUM(D54:D55)</f>
        <v>0</v>
      </c>
      <c r="E53" s="39">
        <f>SUM(E54:E55)</f>
        <v>0</v>
      </c>
    </row>
    <row r="54" spans="1:5" s="13" customFormat="1" ht="16.5">
      <c r="A54" s="46" t="s">
        <v>39</v>
      </c>
      <c r="B54" s="24">
        <v>241</v>
      </c>
      <c r="C54" s="22"/>
      <c r="D54" s="40"/>
      <c r="E54" s="40"/>
    </row>
    <row r="55" spans="1:5" s="13" customFormat="1" ht="16.5">
      <c r="A55" s="46" t="s">
        <v>40</v>
      </c>
      <c r="B55" s="24">
        <v>242</v>
      </c>
      <c r="C55" s="24"/>
      <c r="D55" s="39"/>
      <c r="E55" s="39"/>
    </row>
    <row r="56" spans="1:5" s="13" customFormat="1" ht="16.5">
      <c r="A56" s="102" t="s">
        <v>49</v>
      </c>
      <c r="B56" s="22">
        <v>250</v>
      </c>
      <c r="C56" s="24"/>
      <c r="D56" s="40">
        <f>SUM(D57:D60)</f>
        <v>2258600000</v>
      </c>
      <c r="E56" s="40">
        <f>SUM(E57:E60)</f>
        <v>2258600000</v>
      </c>
    </row>
    <row r="57" spans="1:5" s="13" customFormat="1" ht="16.5">
      <c r="A57" s="46" t="s">
        <v>50</v>
      </c>
      <c r="B57" s="24">
        <v>251</v>
      </c>
      <c r="C57" s="22"/>
      <c r="D57" s="40"/>
      <c r="E57" s="40"/>
    </row>
    <row r="58" spans="1:5" s="13" customFormat="1" ht="16.5">
      <c r="A58" s="46" t="s">
        <v>51</v>
      </c>
      <c r="B58" s="24">
        <v>252</v>
      </c>
      <c r="C58" s="24"/>
      <c r="D58" s="39"/>
      <c r="E58" s="39"/>
    </row>
    <row r="59" spans="1:5" s="13" customFormat="1" ht="16.5">
      <c r="A59" s="46" t="s">
        <v>52</v>
      </c>
      <c r="B59" s="24">
        <v>258</v>
      </c>
      <c r="C59" s="24" t="s">
        <v>53</v>
      </c>
      <c r="D59" s="39">
        <v>2258600000</v>
      </c>
      <c r="E59" s="39">
        <v>2258600000</v>
      </c>
    </row>
    <row r="60" spans="1:5" s="13" customFormat="1" ht="33">
      <c r="A60" s="46" t="s">
        <v>54</v>
      </c>
      <c r="B60" s="24">
        <v>259</v>
      </c>
      <c r="C60" s="24"/>
      <c r="D60" s="39"/>
      <c r="E60" s="39"/>
    </row>
    <row r="61" spans="1:5" s="13" customFormat="1" ht="16.5">
      <c r="A61" s="99" t="s">
        <v>55</v>
      </c>
      <c r="B61" s="22">
        <v>260</v>
      </c>
      <c r="C61" s="24"/>
      <c r="D61" s="40">
        <f>SUM(D62:D64)</f>
        <v>5079637858</v>
      </c>
      <c r="E61" s="40">
        <f>SUM(E62:E64)</f>
        <v>5570733551</v>
      </c>
    </row>
    <row r="62" spans="1:5" s="13" customFormat="1" ht="16.5">
      <c r="A62" s="46" t="s">
        <v>56</v>
      </c>
      <c r="B62" s="24">
        <v>261</v>
      </c>
      <c r="C62" s="24" t="s">
        <v>57</v>
      </c>
      <c r="D62" s="39">
        <v>5079637858</v>
      </c>
      <c r="E62" s="39">
        <v>5570733551</v>
      </c>
    </row>
    <row r="63" spans="1:5" s="13" customFormat="1" ht="16.5">
      <c r="A63" s="46" t="s">
        <v>58</v>
      </c>
      <c r="B63" s="24">
        <v>262</v>
      </c>
      <c r="C63" s="24" t="s">
        <v>59</v>
      </c>
      <c r="D63" s="39"/>
      <c r="E63" s="39"/>
    </row>
    <row r="64" spans="1:5" s="13" customFormat="1" ht="17.25" thickBot="1">
      <c r="A64" s="46" t="s">
        <v>60</v>
      </c>
      <c r="B64" s="24">
        <v>268</v>
      </c>
      <c r="C64" s="24"/>
      <c r="D64" s="39"/>
      <c r="E64" s="39"/>
    </row>
    <row r="65" spans="1:5" s="13" customFormat="1" ht="16.5">
      <c r="A65" s="41"/>
      <c r="B65" s="41"/>
      <c r="C65" s="41"/>
      <c r="D65" s="42"/>
      <c r="E65" s="42"/>
    </row>
    <row r="66" spans="1:5" s="13" customFormat="1" ht="16.5">
      <c r="A66" s="22" t="s">
        <v>61</v>
      </c>
      <c r="B66" s="22">
        <v>270</v>
      </c>
      <c r="C66" s="22"/>
      <c r="D66" s="40">
        <f>D10+D35</f>
        <v>490304250509</v>
      </c>
      <c r="E66" s="40">
        <f>E10+E35</f>
        <v>484659203982</v>
      </c>
    </row>
    <row r="67" spans="1:5" s="13" customFormat="1" ht="17.25" thickBot="1">
      <c r="A67" s="85"/>
      <c r="B67" s="86"/>
      <c r="C67" s="86"/>
      <c r="D67" s="96"/>
      <c r="E67" s="96"/>
    </row>
    <row r="68" spans="1:5" s="13" customFormat="1" ht="16.5">
      <c r="A68" s="103" t="s">
        <v>62</v>
      </c>
      <c r="B68" s="24"/>
      <c r="C68" s="24"/>
      <c r="D68" s="39"/>
      <c r="E68" s="39"/>
    </row>
    <row r="69" spans="1:5" s="13" customFormat="1" ht="16.5">
      <c r="A69" s="99"/>
      <c r="B69" s="22"/>
      <c r="C69" s="22"/>
      <c r="D69" s="40"/>
      <c r="E69" s="40"/>
    </row>
    <row r="70" spans="1:5" s="13" customFormat="1" ht="16.5">
      <c r="A70" s="99" t="s">
        <v>63</v>
      </c>
      <c r="B70" s="22">
        <v>300</v>
      </c>
      <c r="C70" s="22"/>
      <c r="D70" s="40">
        <f>D71+D84</f>
        <v>144410199814</v>
      </c>
      <c r="E70" s="40">
        <f>E71+E84</f>
        <v>157843794961</v>
      </c>
    </row>
    <row r="71" spans="1:5" s="13" customFormat="1" ht="16.5">
      <c r="A71" s="99" t="s">
        <v>64</v>
      </c>
      <c r="B71" s="22">
        <v>310</v>
      </c>
      <c r="C71" s="22"/>
      <c r="D71" s="40">
        <f>SUM(D72:D83)</f>
        <v>44499358025</v>
      </c>
      <c r="E71" s="40">
        <f>SUM(E72:E83)</f>
        <v>57932953172</v>
      </c>
    </row>
    <row r="72" spans="1:5" s="13" customFormat="1" ht="16.5">
      <c r="A72" s="46" t="s">
        <v>65</v>
      </c>
      <c r="B72" s="24">
        <v>311</v>
      </c>
      <c r="C72" s="24" t="s">
        <v>66</v>
      </c>
      <c r="D72" s="39">
        <v>28942563053</v>
      </c>
      <c r="E72" s="39">
        <v>39177455078</v>
      </c>
    </row>
    <row r="73" spans="1:5" s="13" customFormat="1" ht="16.5">
      <c r="A73" s="46" t="s">
        <v>67</v>
      </c>
      <c r="B73" s="24">
        <v>312</v>
      </c>
      <c r="C73" s="24"/>
      <c r="D73" s="39">
        <v>3528307253</v>
      </c>
      <c r="E73" s="39">
        <v>8962582604</v>
      </c>
    </row>
    <row r="74" spans="1:5" s="13" customFormat="1" ht="16.5">
      <c r="A74" s="46" t="s">
        <v>68</v>
      </c>
      <c r="B74" s="24">
        <v>313</v>
      </c>
      <c r="C74" s="24"/>
      <c r="D74" s="39"/>
      <c r="E74" s="39"/>
    </row>
    <row r="75" spans="1:5" s="13" customFormat="1" ht="16.5">
      <c r="A75" s="46" t="s">
        <v>69</v>
      </c>
      <c r="B75" s="24">
        <v>314</v>
      </c>
      <c r="C75" s="24" t="s">
        <v>70</v>
      </c>
      <c r="D75" s="39">
        <v>3854053045</v>
      </c>
      <c r="E75" s="39">
        <v>661889145</v>
      </c>
    </row>
    <row r="76" spans="1:5" s="13" customFormat="1" ht="16.5">
      <c r="A76" s="46" t="s">
        <v>71</v>
      </c>
      <c r="B76" s="24">
        <v>315</v>
      </c>
      <c r="C76" s="24"/>
      <c r="D76" s="39">
        <v>229580423</v>
      </c>
      <c r="E76" s="39">
        <v>1032920128</v>
      </c>
    </row>
    <row r="77" spans="1:5" s="13" customFormat="1" ht="16.5">
      <c r="A77" s="46" t="s">
        <v>72</v>
      </c>
      <c r="B77" s="24">
        <v>316</v>
      </c>
      <c r="C77" s="24" t="s">
        <v>73</v>
      </c>
      <c r="D77" s="39">
        <v>530411733</v>
      </c>
      <c r="E77" s="39">
        <v>148255800</v>
      </c>
    </row>
    <row r="78" spans="1:5" s="13" customFormat="1" ht="16.5">
      <c r="A78" s="46" t="s">
        <v>74</v>
      </c>
      <c r="B78" s="24">
        <v>317</v>
      </c>
      <c r="C78" s="24"/>
      <c r="D78" s="39"/>
      <c r="E78" s="39"/>
    </row>
    <row r="79" spans="1:5" s="13" customFormat="1" ht="33">
      <c r="A79" s="46" t="s">
        <v>75</v>
      </c>
      <c r="B79" s="24">
        <v>318</v>
      </c>
      <c r="C79" s="24"/>
      <c r="D79" s="39"/>
      <c r="E79" s="39"/>
    </row>
    <row r="80" spans="1:5" s="13" customFormat="1" ht="22.5" customHeight="1">
      <c r="A80" s="46" t="s">
        <v>76</v>
      </c>
      <c r="B80" s="24">
        <v>319</v>
      </c>
      <c r="C80" s="24" t="s">
        <v>77</v>
      </c>
      <c r="D80" s="39">
        <v>5087181528</v>
      </c>
      <c r="E80" s="39">
        <v>5002395130</v>
      </c>
    </row>
    <row r="81" spans="1:5" s="13" customFormat="1" ht="16.5">
      <c r="A81" s="46" t="s">
        <v>78</v>
      </c>
      <c r="B81" s="24">
        <v>320</v>
      </c>
      <c r="C81" s="22"/>
      <c r="D81" s="39"/>
      <c r="E81" s="39"/>
    </row>
    <row r="82" spans="1:5" s="13" customFormat="1" ht="16.5">
      <c r="A82" s="46" t="s">
        <v>168</v>
      </c>
      <c r="B82" s="24">
        <v>323</v>
      </c>
      <c r="C82" s="22"/>
      <c r="D82" s="93">
        <v>2327260990</v>
      </c>
      <c r="E82" s="93">
        <v>2947455287</v>
      </c>
    </row>
    <row r="83" spans="1:5" s="13" customFormat="1" ht="21" customHeight="1">
      <c r="A83" s="46" t="s">
        <v>169</v>
      </c>
      <c r="B83" s="24">
        <v>327</v>
      </c>
      <c r="C83" s="22"/>
      <c r="D83" s="39"/>
      <c r="E83" s="39"/>
    </row>
    <row r="84" spans="1:5" s="13" customFormat="1" ht="16.5">
      <c r="A84" s="99" t="s">
        <v>79</v>
      </c>
      <c r="B84" s="22">
        <v>330</v>
      </c>
      <c r="C84" s="22"/>
      <c r="D84" s="40">
        <f>SUM(D85:D93)</f>
        <v>99910841789</v>
      </c>
      <c r="E84" s="40">
        <f>SUM(E85:E93)</f>
        <v>99910841789</v>
      </c>
    </row>
    <row r="85" spans="1:5" s="13" customFormat="1" ht="16.5">
      <c r="A85" s="46" t="s">
        <v>80</v>
      </c>
      <c r="B85" s="24">
        <v>331</v>
      </c>
      <c r="C85" s="24"/>
      <c r="D85" s="39"/>
      <c r="E85" s="39"/>
    </row>
    <row r="86" spans="1:5" s="13" customFormat="1" ht="16.5">
      <c r="A86" s="46" t="s">
        <v>81</v>
      </c>
      <c r="B86" s="24">
        <v>332</v>
      </c>
      <c r="C86" s="24" t="s">
        <v>82</v>
      </c>
      <c r="D86" s="39"/>
      <c r="E86" s="39"/>
    </row>
    <row r="87" spans="1:5" s="13" customFormat="1" ht="16.5">
      <c r="A87" s="46" t="s">
        <v>83</v>
      </c>
      <c r="B87" s="24">
        <v>333</v>
      </c>
      <c r="C87" s="24"/>
      <c r="D87" s="39"/>
      <c r="E87" s="39"/>
    </row>
    <row r="88" spans="1:5" s="13" customFormat="1" ht="16.5">
      <c r="A88" s="46" t="s">
        <v>84</v>
      </c>
      <c r="B88" s="24">
        <v>334</v>
      </c>
      <c r="C88" s="24" t="s">
        <v>85</v>
      </c>
      <c r="D88" s="39">
        <v>99910841789</v>
      </c>
      <c r="E88" s="39">
        <v>99910841789</v>
      </c>
    </row>
    <row r="89" spans="1:5" s="13" customFormat="1" ht="16.5">
      <c r="A89" s="46" t="s">
        <v>86</v>
      </c>
      <c r="B89" s="24">
        <v>335</v>
      </c>
      <c r="C89" s="24" t="s">
        <v>59</v>
      </c>
      <c r="D89" s="39"/>
      <c r="E89" s="39"/>
    </row>
    <row r="90" spans="1:5" s="13" customFormat="1" ht="16.5">
      <c r="A90" s="46" t="s">
        <v>87</v>
      </c>
      <c r="B90" s="24">
        <v>336</v>
      </c>
      <c r="C90" s="24"/>
      <c r="D90" s="39">
        <v>0</v>
      </c>
      <c r="E90" s="39">
        <v>0</v>
      </c>
    </row>
    <row r="91" spans="1:5" s="13" customFormat="1" ht="16.5">
      <c r="A91" s="46" t="s">
        <v>88</v>
      </c>
      <c r="B91" s="24">
        <v>337</v>
      </c>
      <c r="C91" s="24"/>
      <c r="D91" s="39"/>
      <c r="E91" s="39"/>
    </row>
    <row r="92" spans="1:5" s="13" customFormat="1" ht="16.5">
      <c r="A92" s="46" t="s">
        <v>170</v>
      </c>
      <c r="B92" s="24">
        <v>338</v>
      </c>
      <c r="C92" s="24"/>
      <c r="D92" s="39"/>
      <c r="E92" s="39"/>
    </row>
    <row r="93" spans="1:5" s="13" customFormat="1" ht="16.5">
      <c r="A93" s="46" t="s">
        <v>171</v>
      </c>
      <c r="B93" s="24">
        <v>339</v>
      </c>
      <c r="C93" s="22"/>
      <c r="D93" s="39"/>
      <c r="E93" s="39"/>
    </row>
    <row r="94" spans="1:5" s="13" customFormat="1" ht="17.25" thickBot="1">
      <c r="A94" s="47"/>
      <c r="B94" s="34"/>
      <c r="C94" s="35"/>
      <c r="D94" s="51"/>
      <c r="E94" s="51"/>
    </row>
    <row r="95" spans="1:5" s="13" customFormat="1" ht="17.25" thickTop="1">
      <c r="A95" s="104" t="s">
        <v>89</v>
      </c>
      <c r="B95" s="54">
        <v>400</v>
      </c>
      <c r="C95" s="54"/>
      <c r="D95" s="56">
        <f>D96+D109</f>
        <v>345894050695</v>
      </c>
      <c r="E95" s="56">
        <f>E96+E109</f>
        <v>326815409021</v>
      </c>
    </row>
    <row r="96" spans="1:5" s="13" customFormat="1" ht="16.5">
      <c r="A96" s="99" t="s">
        <v>90</v>
      </c>
      <c r="B96" s="22">
        <v>410</v>
      </c>
      <c r="C96" s="24" t="s">
        <v>91</v>
      </c>
      <c r="D96" s="40">
        <f>SUM(D97:D108)</f>
        <v>345894050695</v>
      </c>
      <c r="E96" s="40">
        <f>SUM(E97:E108)</f>
        <v>326815409021</v>
      </c>
    </row>
    <row r="97" spans="1:5" s="13" customFormat="1" ht="16.5">
      <c r="A97" s="46" t="s">
        <v>92</v>
      </c>
      <c r="B97" s="24">
        <v>411</v>
      </c>
      <c r="C97" s="24"/>
      <c r="D97" s="39">
        <v>240000000000</v>
      </c>
      <c r="E97" s="39">
        <v>240000000000</v>
      </c>
    </row>
    <row r="98" spans="1:5" s="13" customFormat="1" ht="16.5">
      <c r="A98" s="46" t="s">
        <v>93</v>
      </c>
      <c r="B98" s="24">
        <v>412</v>
      </c>
      <c r="C98" s="24"/>
      <c r="D98" s="39">
        <v>15723448000</v>
      </c>
      <c r="E98" s="39">
        <v>15723448000</v>
      </c>
    </row>
    <row r="99" spans="1:5" s="13" customFormat="1" ht="16.5">
      <c r="A99" s="46" t="s">
        <v>94</v>
      </c>
      <c r="B99" s="24">
        <v>413</v>
      </c>
      <c r="C99" s="24"/>
      <c r="D99" s="39"/>
      <c r="E99" s="39"/>
    </row>
    <row r="100" spans="1:5" s="13" customFormat="1" ht="16.5">
      <c r="A100" s="46" t="s">
        <v>95</v>
      </c>
      <c r="B100" s="24">
        <v>414</v>
      </c>
      <c r="C100" s="24"/>
      <c r="D100" s="39"/>
      <c r="E100" s="39"/>
    </row>
    <row r="101" spans="1:5" s="13" customFormat="1" ht="16.5">
      <c r="A101" s="46" t="s">
        <v>96</v>
      </c>
      <c r="B101" s="24">
        <v>415</v>
      </c>
      <c r="C101" s="24"/>
      <c r="D101" s="39"/>
      <c r="E101" s="39"/>
    </row>
    <row r="102" spans="1:5" s="13" customFormat="1" ht="16.5">
      <c r="A102" s="46" t="s">
        <v>97</v>
      </c>
      <c r="B102" s="24">
        <v>416</v>
      </c>
      <c r="C102" s="24"/>
      <c r="D102" s="39">
        <v>0</v>
      </c>
      <c r="E102" s="39">
        <v>0</v>
      </c>
    </row>
    <row r="103" spans="1:5" s="13" customFormat="1" ht="16.5">
      <c r="A103" s="46" t="s">
        <v>98</v>
      </c>
      <c r="B103" s="24">
        <v>417</v>
      </c>
      <c r="C103" s="24"/>
      <c r="D103" s="39">
        <v>15963400072</v>
      </c>
      <c r="E103" s="39">
        <v>15963400072</v>
      </c>
    </row>
    <row r="104" spans="1:5" s="13" customFormat="1" ht="16.5">
      <c r="A104" s="46" t="s">
        <v>99</v>
      </c>
      <c r="B104" s="24">
        <v>418</v>
      </c>
      <c r="C104" s="24"/>
      <c r="D104" s="39">
        <v>9102522649</v>
      </c>
      <c r="E104" s="39">
        <v>9102522649</v>
      </c>
    </row>
    <row r="105" spans="1:5" s="13" customFormat="1" ht="16.5">
      <c r="A105" s="46" t="s">
        <v>100</v>
      </c>
      <c r="B105" s="24">
        <v>419</v>
      </c>
      <c r="C105" s="24"/>
      <c r="D105" s="39"/>
      <c r="E105" s="39"/>
    </row>
    <row r="106" spans="1:5" s="13" customFormat="1" ht="16.5">
      <c r="A106" s="46" t="s">
        <v>101</v>
      </c>
      <c r="B106" s="24">
        <v>420</v>
      </c>
      <c r="C106" s="24"/>
      <c r="D106" s="39">
        <v>65104679974</v>
      </c>
      <c r="E106" s="39">
        <v>46026038300</v>
      </c>
    </row>
    <row r="107" spans="1:5" s="13" customFormat="1" ht="16.5">
      <c r="A107" s="46" t="s">
        <v>102</v>
      </c>
      <c r="B107" s="24">
        <v>421</v>
      </c>
      <c r="C107" s="24"/>
      <c r="D107" s="39"/>
      <c r="E107" s="39"/>
    </row>
    <row r="108" spans="1:5" s="13" customFormat="1" ht="16.5">
      <c r="A108" s="46" t="s">
        <v>172</v>
      </c>
      <c r="B108" s="24">
        <v>422</v>
      </c>
      <c r="C108" s="24"/>
      <c r="D108" s="39"/>
      <c r="E108" s="39"/>
    </row>
    <row r="109" spans="1:5" s="13" customFormat="1" ht="16.5">
      <c r="A109" s="99" t="s">
        <v>103</v>
      </c>
      <c r="B109" s="22">
        <v>430</v>
      </c>
      <c r="C109" s="22"/>
      <c r="D109" s="40">
        <f>SUM(D110:D111)</f>
        <v>0</v>
      </c>
      <c r="E109" s="40">
        <f>SUM(E110:E111)</f>
        <v>0</v>
      </c>
    </row>
    <row r="110" spans="1:5" s="13" customFormat="1" ht="16.5">
      <c r="A110" s="46" t="s">
        <v>173</v>
      </c>
      <c r="B110" s="24">
        <v>432</v>
      </c>
      <c r="C110" s="24" t="s">
        <v>104</v>
      </c>
      <c r="D110" s="39"/>
      <c r="E110" s="39"/>
    </row>
    <row r="111" spans="1:5" s="13" customFormat="1" ht="17.25" thickBot="1">
      <c r="A111" s="46" t="s">
        <v>174</v>
      </c>
      <c r="B111" s="24">
        <v>433</v>
      </c>
      <c r="C111" s="24"/>
      <c r="D111" s="39"/>
      <c r="E111" s="39"/>
    </row>
    <row r="112" spans="1:5" s="13" customFormat="1" ht="16.5">
      <c r="A112" s="41"/>
      <c r="B112" s="41"/>
      <c r="C112" s="41"/>
      <c r="D112" s="42"/>
      <c r="E112" s="42"/>
    </row>
    <row r="113" spans="1:7" s="13" customFormat="1" ht="33.75" thickBot="1">
      <c r="A113" s="12" t="s">
        <v>105</v>
      </c>
      <c r="B113" s="12">
        <v>440</v>
      </c>
      <c r="C113" s="12"/>
      <c r="D113" s="44">
        <f>D70+D95</f>
        <v>490304250509</v>
      </c>
      <c r="E113" s="44">
        <f>E70+E95</f>
        <v>484659203982</v>
      </c>
      <c r="F113" s="45">
        <f>D66-D113</f>
        <v>0</v>
      </c>
      <c r="G113" s="45">
        <f>E113-E66</f>
        <v>0</v>
      </c>
    </row>
    <row r="114" spans="1:4" s="13" customFormat="1" ht="16.5">
      <c r="A114" s="25"/>
      <c r="D114" s="45"/>
    </row>
    <row r="115" spans="1:5" s="13" customFormat="1" ht="16.5">
      <c r="A115" s="137" t="s">
        <v>106</v>
      </c>
      <c r="B115" s="137"/>
      <c r="C115" s="137"/>
      <c r="D115" s="137"/>
      <c r="E115" s="137"/>
    </row>
    <row r="116" s="13" customFormat="1" ht="17.25" thickBot="1">
      <c r="A116" s="25"/>
    </row>
    <row r="117" spans="1:5" s="13" customFormat="1" ht="32.25" thickBot="1">
      <c r="A117" s="105" t="s">
        <v>107</v>
      </c>
      <c r="B117" s="92"/>
      <c r="C117" s="106" t="s">
        <v>2</v>
      </c>
      <c r="D117" s="105" t="s">
        <v>153</v>
      </c>
      <c r="E117" s="105" t="s">
        <v>152</v>
      </c>
    </row>
    <row r="118" spans="1:5" s="13" customFormat="1" ht="16.5">
      <c r="A118" s="46" t="s">
        <v>108</v>
      </c>
      <c r="B118" s="24"/>
      <c r="C118" s="24">
        <v>24</v>
      </c>
      <c r="D118" s="46"/>
      <c r="E118" s="107"/>
    </row>
    <row r="119" spans="1:5" s="13" customFormat="1" ht="33">
      <c r="A119" s="46" t="s">
        <v>109</v>
      </c>
      <c r="B119" s="46"/>
      <c r="C119" s="46"/>
      <c r="D119" s="46"/>
      <c r="E119" s="107"/>
    </row>
    <row r="120" spans="1:5" s="13" customFormat="1" ht="33">
      <c r="A120" s="46" t="s">
        <v>110</v>
      </c>
      <c r="B120" s="46"/>
      <c r="C120" s="46"/>
      <c r="D120" s="46"/>
      <c r="E120" s="107"/>
    </row>
    <row r="121" spans="1:5" s="13" customFormat="1" ht="16.5">
      <c r="A121" s="46" t="s">
        <v>111</v>
      </c>
      <c r="B121" s="46"/>
      <c r="C121" s="46"/>
      <c r="D121" s="46"/>
      <c r="E121" s="107"/>
    </row>
    <row r="122" spans="1:5" s="13" customFormat="1" ht="16.5">
      <c r="A122" s="46" t="s">
        <v>112</v>
      </c>
      <c r="B122" s="46"/>
      <c r="C122" s="46"/>
      <c r="D122" s="46"/>
      <c r="E122" s="107"/>
    </row>
    <row r="123" spans="1:5" s="13" customFormat="1" ht="17.25" thickBot="1">
      <c r="A123" s="108" t="s">
        <v>113</v>
      </c>
      <c r="B123" s="108"/>
      <c r="C123" s="108"/>
      <c r="D123" s="108"/>
      <c r="E123" s="109"/>
    </row>
    <row r="124" s="13" customFormat="1" ht="16.5">
      <c r="A124" s="25"/>
    </row>
    <row r="125" spans="3:5" s="13" customFormat="1" ht="16.5">
      <c r="C125" s="134" t="s">
        <v>382</v>
      </c>
      <c r="D125" s="137"/>
      <c r="E125" s="137"/>
    </row>
    <row r="126" spans="1:5" s="13" customFormat="1" ht="16.5">
      <c r="A126" s="48" t="s">
        <v>155</v>
      </c>
      <c r="B126" s="48"/>
      <c r="C126" s="138" t="s">
        <v>142</v>
      </c>
      <c r="D126" s="138"/>
      <c r="E126" s="138"/>
    </row>
    <row r="127" spans="1:5" s="13" customFormat="1" ht="16.5">
      <c r="A127" s="48"/>
      <c r="B127" s="48"/>
      <c r="C127" s="26"/>
      <c r="D127" s="26"/>
      <c r="E127" s="26"/>
    </row>
    <row r="128" spans="1:5" s="13" customFormat="1" ht="16.5">
      <c r="A128" s="48"/>
      <c r="B128" s="48"/>
      <c r="C128" s="26"/>
      <c r="D128" s="26"/>
      <c r="E128" s="26"/>
    </row>
    <row r="129" spans="1:5" s="13" customFormat="1" ht="16.5">
      <c r="A129" s="48" t="s">
        <v>395</v>
      </c>
      <c r="B129" s="48"/>
      <c r="C129" s="26"/>
      <c r="D129" s="48" t="s">
        <v>396</v>
      </c>
      <c r="E129" s="26"/>
    </row>
    <row r="130" spans="1:5" s="13" customFormat="1" ht="16.5">
      <c r="A130" s="48"/>
      <c r="B130" s="48"/>
      <c r="C130" s="26"/>
      <c r="D130" s="26"/>
      <c r="E130" s="26"/>
    </row>
    <row r="131" spans="1:5" s="13" customFormat="1" ht="25.5" customHeight="1">
      <c r="A131" s="48" t="s">
        <v>156</v>
      </c>
      <c r="B131" s="49"/>
      <c r="C131" s="138" t="s">
        <v>154</v>
      </c>
      <c r="D131" s="138"/>
      <c r="E131" s="138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mergeCells count="9">
    <mergeCell ref="A115:E115"/>
    <mergeCell ref="C125:E125"/>
    <mergeCell ref="C126:E126"/>
    <mergeCell ref="C131:E131"/>
    <mergeCell ref="A6:E6"/>
    <mergeCell ref="B1:E1"/>
    <mergeCell ref="B2:E2"/>
    <mergeCell ref="B3:E3"/>
    <mergeCell ref="A5:E5"/>
  </mergeCells>
  <printOptions horizontalCentered="1"/>
  <pageMargins left="0.26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0">
      <selection activeCell="A35" sqref="A35:IV35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14062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35" t="s">
        <v>147</v>
      </c>
      <c r="C1" s="135"/>
      <c r="D1" s="135"/>
      <c r="E1" s="135"/>
    </row>
    <row r="2" spans="1:5" ht="15">
      <c r="A2" s="8"/>
      <c r="B2" s="139" t="s">
        <v>145</v>
      </c>
      <c r="C2" s="139"/>
      <c r="D2" s="139"/>
      <c r="E2" s="139"/>
    </row>
    <row r="3" spans="1:5" ht="15">
      <c r="A3" s="8"/>
      <c r="B3" s="139" t="s">
        <v>146</v>
      </c>
      <c r="C3" s="139"/>
      <c r="D3" s="139"/>
      <c r="E3" s="139"/>
    </row>
    <row r="4" spans="1:5" ht="15">
      <c r="A4" s="8"/>
      <c r="B4" s="9"/>
      <c r="C4" s="139"/>
      <c r="D4" s="139"/>
      <c r="E4" s="139"/>
    </row>
    <row r="5" spans="1:5" s="13" customFormat="1" ht="16.5">
      <c r="A5" s="137" t="s">
        <v>114</v>
      </c>
      <c r="B5" s="137"/>
      <c r="C5" s="137"/>
      <c r="D5" s="137"/>
      <c r="E5" s="137"/>
    </row>
    <row r="6" spans="1:5" s="13" customFormat="1" ht="16.5">
      <c r="A6" s="134" t="s">
        <v>383</v>
      </c>
      <c r="B6" s="134"/>
      <c r="C6" s="134"/>
      <c r="D6" s="134"/>
      <c r="E6" s="134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28" t="s">
        <v>107</v>
      </c>
      <c r="B9" s="29" t="s">
        <v>143</v>
      </c>
      <c r="C9" s="29" t="s">
        <v>2</v>
      </c>
      <c r="D9" s="29" t="s">
        <v>158</v>
      </c>
      <c r="E9" s="29" t="s">
        <v>157</v>
      </c>
    </row>
    <row r="10" spans="1:5" s="13" customFormat="1" ht="17.25" thickBot="1">
      <c r="A10" s="3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6" s="13" customFormat="1" ht="17.25" thickTop="1">
      <c r="A11" s="15" t="s">
        <v>116</v>
      </c>
      <c r="B11" s="30" t="s">
        <v>148</v>
      </c>
      <c r="C11" s="24" t="s">
        <v>117</v>
      </c>
      <c r="D11" s="31">
        <v>46170531538</v>
      </c>
      <c r="E11" s="31">
        <v>36922410299</v>
      </c>
      <c r="F11" s="45"/>
    </row>
    <row r="12" spans="1:5" s="13" customFormat="1" ht="16.5">
      <c r="A12" s="15" t="s">
        <v>118</v>
      </c>
      <c r="B12" s="30" t="s">
        <v>149</v>
      </c>
      <c r="C12" s="24"/>
      <c r="D12" s="31"/>
      <c r="E12" s="31"/>
    </row>
    <row r="13" spans="1:5" s="19" customFormat="1" ht="33">
      <c r="A13" s="17" t="s">
        <v>119</v>
      </c>
      <c r="B13" s="22">
        <v>10</v>
      </c>
      <c r="C13" s="22"/>
      <c r="D13" s="23">
        <f>D11-D12</f>
        <v>46170531538</v>
      </c>
      <c r="E13" s="23">
        <f>E11-E12</f>
        <v>36922410299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1">
        <v>19680125780</v>
      </c>
      <c r="E14" s="31">
        <f>14543544887+2000000000</f>
        <v>16543544887</v>
      </c>
      <c r="F14" s="45"/>
    </row>
    <row r="15" spans="1:5" s="19" customFormat="1" ht="33">
      <c r="A15" s="17" t="s">
        <v>122</v>
      </c>
      <c r="B15" s="22">
        <v>20</v>
      </c>
      <c r="C15" s="22"/>
      <c r="D15" s="23">
        <f>D13-D14</f>
        <v>26490405758</v>
      </c>
      <c r="E15" s="23">
        <f>E13-E14</f>
        <v>20378865412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1">
        <v>114149025</v>
      </c>
      <c r="E16" s="31">
        <v>1162432922</v>
      </c>
      <c r="F16" s="45"/>
    </row>
    <row r="17" spans="1:6" s="13" customFormat="1" ht="16.5">
      <c r="A17" s="15" t="s">
        <v>125</v>
      </c>
      <c r="B17" s="24">
        <v>22</v>
      </c>
      <c r="C17" s="24" t="s">
        <v>126</v>
      </c>
      <c r="D17" s="52">
        <v>2203903929</v>
      </c>
      <c r="E17" s="52">
        <v>4500345229</v>
      </c>
      <c r="F17" s="45"/>
    </row>
    <row r="18" spans="1:5" s="21" customFormat="1" ht="16.5">
      <c r="A18" s="20" t="s">
        <v>159</v>
      </c>
      <c r="B18" s="32">
        <v>23</v>
      </c>
      <c r="C18" s="32"/>
      <c r="D18" s="52">
        <v>2203903229</v>
      </c>
      <c r="E18" s="52">
        <v>3920285506</v>
      </c>
    </row>
    <row r="19" spans="1:5" s="13" customFormat="1" ht="16.5">
      <c r="A19" s="15" t="s">
        <v>127</v>
      </c>
      <c r="B19" s="24">
        <v>24</v>
      </c>
      <c r="C19" s="24"/>
      <c r="D19" s="31"/>
      <c r="E19" s="31"/>
    </row>
    <row r="20" spans="1:6" s="13" customFormat="1" ht="16.5">
      <c r="A20" s="15" t="s">
        <v>128</v>
      </c>
      <c r="B20" s="24">
        <v>25</v>
      </c>
      <c r="C20" s="24"/>
      <c r="D20" s="31">
        <v>2086450066</v>
      </c>
      <c r="E20" s="31">
        <v>1443437654</v>
      </c>
      <c r="F20" s="45"/>
    </row>
    <row r="21" spans="1:6" s="19" customFormat="1" ht="18.75" customHeight="1">
      <c r="A21" s="17" t="s">
        <v>129</v>
      </c>
      <c r="B21" s="140">
        <v>30</v>
      </c>
      <c r="C21" s="140"/>
      <c r="D21" s="141">
        <f>D15+D16-D17-D20</f>
        <v>22314200788</v>
      </c>
      <c r="E21" s="141">
        <f>E15+E16-E17-E20</f>
        <v>15597515451</v>
      </c>
      <c r="F21" s="60"/>
    </row>
    <row r="22" spans="1:5" s="19" customFormat="1" ht="16.5">
      <c r="A22" s="17" t="s">
        <v>130</v>
      </c>
      <c r="B22" s="140"/>
      <c r="C22" s="140"/>
      <c r="D22" s="141"/>
      <c r="E22" s="141"/>
    </row>
    <row r="23" spans="1:5" s="13" customFormat="1" ht="16.5">
      <c r="A23" s="15" t="s">
        <v>131</v>
      </c>
      <c r="B23" s="24">
        <v>31</v>
      </c>
      <c r="C23" s="24"/>
      <c r="D23" s="31"/>
      <c r="E23" s="31"/>
    </row>
    <row r="24" spans="1:5" s="13" customFormat="1" ht="16.5">
      <c r="A24" s="15" t="s">
        <v>132</v>
      </c>
      <c r="B24" s="24">
        <v>32</v>
      </c>
      <c r="C24" s="24"/>
      <c r="D24" s="31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40">
        <v>50</v>
      </c>
      <c r="C26" s="140"/>
      <c r="D26" s="141">
        <f>D21+D25</f>
        <v>22314200788</v>
      </c>
      <c r="E26" s="141">
        <f>E21+E25</f>
        <v>15597515451</v>
      </c>
    </row>
    <row r="27" spans="1:7" s="19" customFormat="1" ht="16.5">
      <c r="A27" s="17" t="s">
        <v>135</v>
      </c>
      <c r="B27" s="140"/>
      <c r="C27" s="140"/>
      <c r="D27" s="141"/>
      <c r="E27" s="141"/>
      <c r="G27" s="58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D26*10%</f>
        <v>2231420078.8</v>
      </c>
      <c r="E28" s="23">
        <f>(E26*20%*50%)-(E26*20%*50%*30%)</f>
        <v>1091826081.5700002</v>
      </c>
      <c r="G28" s="59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45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20082780709.2</v>
      </c>
      <c r="E30" s="23">
        <f>E26-E28-E29</f>
        <v>14505689369.43</v>
      </c>
      <c r="F30" s="127">
        <f>D30/67144513807</f>
        <v>0.2990978647477572</v>
      </c>
      <c r="G30" s="57"/>
    </row>
    <row r="31" spans="1:6" s="13" customFormat="1" ht="17.25" thickBot="1">
      <c r="A31" s="33" t="s">
        <v>139</v>
      </c>
      <c r="B31" s="34">
        <v>70</v>
      </c>
      <c r="C31" s="35"/>
      <c r="D31" s="36">
        <f>D30/24000000</f>
        <v>836.78252955</v>
      </c>
      <c r="E31" s="36">
        <f>E30/24000000</f>
        <v>604.4037237262501</v>
      </c>
      <c r="F31" s="117"/>
    </row>
    <row r="32" spans="1:5" s="13" customFormat="1" ht="27.75" customHeight="1" thickTop="1">
      <c r="A32" s="25" t="s">
        <v>140</v>
      </c>
      <c r="C32" s="142" t="s">
        <v>382</v>
      </c>
      <c r="D32" s="142"/>
      <c r="E32" s="142"/>
    </row>
    <row r="33" spans="1:5" s="13" customFormat="1" ht="15" customHeight="1">
      <c r="A33" s="26" t="s">
        <v>141</v>
      </c>
      <c r="B33" s="26"/>
      <c r="C33" s="138" t="s">
        <v>142</v>
      </c>
      <c r="D33" s="138"/>
      <c r="E33" s="138"/>
    </row>
    <row r="34" spans="1:5" ht="25.5" customHeight="1">
      <c r="A34" s="4"/>
      <c r="B34" s="139"/>
      <c r="C34" s="139"/>
      <c r="D34" s="139"/>
      <c r="E34" s="139"/>
    </row>
    <row r="35" spans="1:5" s="13" customFormat="1" ht="16.5">
      <c r="A35" s="48" t="s">
        <v>397</v>
      </c>
      <c r="B35" s="48"/>
      <c r="C35" s="26"/>
      <c r="D35" s="48" t="s">
        <v>396</v>
      </c>
      <c r="E35" s="26"/>
    </row>
    <row r="36" ht="15">
      <c r="A36" s="1"/>
    </row>
    <row r="38" spans="1:5" s="5" customFormat="1" ht="15" customHeight="1">
      <c r="A38" s="5" t="s">
        <v>162</v>
      </c>
      <c r="C38" s="143" t="s">
        <v>154</v>
      </c>
      <c r="D38" s="143"/>
      <c r="E38" s="143"/>
    </row>
    <row r="42" ht="15">
      <c r="D42" s="11"/>
    </row>
    <row r="44" ht="15">
      <c r="D44" s="7"/>
    </row>
  </sheetData>
  <mergeCells count="19">
    <mergeCell ref="C38:E38"/>
    <mergeCell ref="B26:B27"/>
    <mergeCell ref="C26:C27"/>
    <mergeCell ref="D26:D27"/>
    <mergeCell ref="E26:E27"/>
    <mergeCell ref="C4:E4"/>
    <mergeCell ref="B1:E1"/>
    <mergeCell ref="B2:E2"/>
    <mergeCell ref="B3:E3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35">
      <selection activeCell="D57" sqref="D57"/>
    </sheetView>
  </sheetViews>
  <sheetFormatPr defaultColWidth="9.140625" defaultRowHeight="15"/>
  <cols>
    <col min="1" max="1" width="50.8515625" style="2" customWidth="1"/>
    <col min="2" max="2" width="7.00390625" style="2" customWidth="1"/>
    <col min="3" max="3" width="8.00390625" style="2" customWidth="1"/>
    <col min="4" max="4" width="19.28125" style="66" customWidth="1"/>
    <col min="5" max="5" width="19.140625" style="66" customWidth="1"/>
    <col min="6" max="16384" width="9.140625" style="2" customWidth="1"/>
  </cols>
  <sheetData>
    <row r="1" spans="1:5" ht="15">
      <c r="A1" s="3"/>
      <c r="B1" s="135" t="s">
        <v>331</v>
      </c>
      <c r="C1" s="135"/>
      <c r="D1" s="135"/>
      <c r="E1" s="135"/>
    </row>
    <row r="2" spans="1:5" ht="15">
      <c r="A2" s="61" t="s">
        <v>151</v>
      </c>
      <c r="B2" s="139" t="s">
        <v>145</v>
      </c>
      <c r="C2" s="139"/>
      <c r="D2" s="139"/>
      <c r="E2" s="139"/>
    </row>
    <row r="3" spans="1:5" ht="15">
      <c r="A3" s="61"/>
      <c r="B3" s="139" t="s">
        <v>146</v>
      </c>
      <c r="C3" s="139"/>
      <c r="D3" s="139"/>
      <c r="E3" s="139"/>
    </row>
    <row r="4" spans="1:3" ht="15" customHeight="1">
      <c r="A4" s="63"/>
      <c r="B4" s="64"/>
      <c r="C4" s="65"/>
    </row>
    <row r="5" spans="1:5" s="13" customFormat="1" ht="16.5">
      <c r="A5" s="137" t="s">
        <v>332</v>
      </c>
      <c r="B5" s="137"/>
      <c r="C5" s="137"/>
      <c r="D5" s="137"/>
      <c r="E5" s="137"/>
    </row>
    <row r="6" spans="1:5" s="13" customFormat="1" ht="16.5">
      <c r="A6" s="148" t="s">
        <v>390</v>
      </c>
      <c r="B6" s="148"/>
      <c r="C6" s="148"/>
      <c r="D6" s="148"/>
      <c r="E6" s="148"/>
    </row>
    <row r="7" spans="4:5" s="13" customFormat="1" ht="17.25" thickBot="1">
      <c r="D7" s="67"/>
      <c r="E7" s="10" t="s">
        <v>150</v>
      </c>
    </row>
    <row r="8" spans="1:5" s="13" customFormat="1" ht="16.5" customHeight="1" thickBot="1">
      <c r="A8" s="149" t="s">
        <v>333</v>
      </c>
      <c r="B8" s="149" t="s">
        <v>143</v>
      </c>
      <c r="C8" s="149" t="s">
        <v>2</v>
      </c>
      <c r="D8" s="149" t="s">
        <v>334</v>
      </c>
      <c r="E8" s="149" t="s">
        <v>335</v>
      </c>
    </row>
    <row r="9" spans="1:5" s="13" customFormat="1" ht="16.5" customHeight="1" thickBot="1">
      <c r="A9" s="149"/>
      <c r="B9" s="149"/>
      <c r="C9" s="149"/>
      <c r="D9" s="149"/>
      <c r="E9" s="149"/>
    </row>
    <row r="10" spans="1:5" s="13" customFormat="1" ht="17.25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</row>
    <row r="11" spans="1:5" s="13" customFormat="1" ht="16.5">
      <c r="A11" s="17" t="s">
        <v>336</v>
      </c>
      <c r="B11" s="16"/>
      <c r="C11" s="16"/>
      <c r="D11" s="69"/>
      <c r="E11" s="69"/>
    </row>
    <row r="12" spans="1:5" s="13" customFormat="1" ht="19.5">
      <c r="A12" s="70" t="s">
        <v>337</v>
      </c>
      <c r="B12" s="18">
        <v>1</v>
      </c>
      <c r="C12" s="18"/>
      <c r="D12" s="71">
        <f>'[1]KetQuaKinhDoanh'!D26</f>
        <v>22314200788</v>
      </c>
      <c r="E12" s="71">
        <v>14505689369</v>
      </c>
    </row>
    <row r="13" spans="1:5" s="13" customFormat="1" ht="17.25">
      <c r="A13" s="70" t="s">
        <v>338</v>
      </c>
      <c r="B13" s="16"/>
      <c r="C13" s="16"/>
      <c r="D13" s="72"/>
      <c r="E13" s="72"/>
    </row>
    <row r="14" spans="1:5" s="13" customFormat="1" ht="16.5">
      <c r="A14" s="15" t="s">
        <v>339</v>
      </c>
      <c r="B14" s="16">
        <v>2</v>
      </c>
      <c r="C14" s="16"/>
      <c r="D14" s="72">
        <v>9766900720</v>
      </c>
      <c r="E14" s="72">
        <v>7352793812</v>
      </c>
    </row>
    <row r="15" spans="1:5" s="13" customFormat="1" ht="16.5">
      <c r="A15" s="15" t="s">
        <v>340</v>
      </c>
      <c r="B15" s="16">
        <v>3</v>
      </c>
      <c r="C15" s="16"/>
      <c r="D15" s="73"/>
      <c r="E15" s="73"/>
    </row>
    <row r="16" spans="1:5" s="13" customFormat="1" ht="21" customHeight="1">
      <c r="A16" s="15" t="s">
        <v>342</v>
      </c>
      <c r="B16" s="16">
        <v>4</v>
      </c>
      <c r="C16" s="16"/>
      <c r="D16" s="74">
        <v>0</v>
      </c>
      <c r="E16" s="74">
        <v>0</v>
      </c>
    </row>
    <row r="17" spans="1:5" s="13" customFormat="1" ht="18">
      <c r="A17" s="15" t="s">
        <v>343</v>
      </c>
      <c r="B17" s="16">
        <v>5</v>
      </c>
      <c r="C17" s="16"/>
      <c r="D17" s="74">
        <v>0</v>
      </c>
      <c r="E17" s="74"/>
    </row>
    <row r="18" spans="1:5" s="13" customFormat="1" ht="16.5">
      <c r="A18" s="15" t="s">
        <v>344</v>
      </c>
      <c r="B18" s="16">
        <v>6</v>
      </c>
      <c r="C18" s="16"/>
      <c r="D18" s="72">
        <v>2203903229</v>
      </c>
      <c r="E18" s="72">
        <v>3920285506</v>
      </c>
    </row>
    <row r="19" spans="1:5" s="13" customFormat="1" ht="34.5">
      <c r="A19" s="70" t="s">
        <v>345</v>
      </c>
      <c r="B19" s="75">
        <v>8</v>
      </c>
      <c r="C19" s="75"/>
      <c r="D19" s="76">
        <f>SUM(D12:D18)</f>
        <v>34285004737</v>
      </c>
      <c r="E19" s="76">
        <f>SUM(E12:E18)</f>
        <v>25778768687</v>
      </c>
    </row>
    <row r="20" spans="1:5" s="13" customFormat="1" ht="18">
      <c r="A20" s="15" t="s">
        <v>346</v>
      </c>
      <c r="B20" s="16">
        <v>9</v>
      </c>
      <c r="C20" s="16"/>
      <c r="D20" s="118">
        <v>-3711044374</v>
      </c>
      <c r="E20" s="74">
        <v>-45922037141</v>
      </c>
    </row>
    <row r="21" spans="1:5" s="13" customFormat="1" ht="18">
      <c r="A21" s="15" t="s">
        <v>347</v>
      </c>
      <c r="B21" s="16">
        <v>10</v>
      </c>
      <c r="C21" s="16"/>
      <c r="D21" s="119">
        <v>0</v>
      </c>
      <c r="E21" s="74">
        <v>273282300</v>
      </c>
    </row>
    <row r="22" spans="1:5" s="13" customFormat="1" ht="33">
      <c r="A22" s="15" t="s">
        <v>348</v>
      </c>
      <c r="B22" s="16">
        <v>11</v>
      </c>
      <c r="C22" s="16"/>
      <c r="D22" s="120">
        <v>-2815253891</v>
      </c>
      <c r="E22" s="72">
        <v>1906862844</v>
      </c>
    </row>
    <row r="23" spans="1:5" s="13" customFormat="1" ht="16.5">
      <c r="A23" s="15" t="s">
        <v>349</v>
      </c>
      <c r="B23" s="16">
        <v>12</v>
      </c>
      <c r="C23" s="16"/>
      <c r="D23" s="121">
        <v>626720971</v>
      </c>
      <c r="E23" s="72">
        <v>2413999625</v>
      </c>
    </row>
    <row r="24" spans="1:5" s="13" customFormat="1" ht="18">
      <c r="A24" s="15" t="s">
        <v>350</v>
      </c>
      <c r="B24" s="16">
        <v>13</v>
      </c>
      <c r="C24" s="16"/>
      <c r="D24" s="119">
        <v>-2203903229</v>
      </c>
      <c r="E24" s="74">
        <v>-3920285506</v>
      </c>
    </row>
    <row r="25" spans="1:5" s="13" customFormat="1" ht="16.5">
      <c r="A25" s="15" t="s">
        <v>351</v>
      </c>
      <c r="B25" s="16">
        <v>14</v>
      </c>
      <c r="C25" s="16"/>
      <c r="D25" s="122">
        <v>-718433785</v>
      </c>
      <c r="E25" s="77">
        <v>0</v>
      </c>
    </row>
    <row r="26" spans="1:5" s="13" customFormat="1" ht="16.5">
      <c r="A26" s="15" t="s">
        <v>352</v>
      </c>
      <c r="B26" s="16">
        <v>15</v>
      </c>
      <c r="C26" s="16"/>
      <c r="D26" s="123"/>
      <c r="E26" s="78">
        <v>0</v>
      </c>
    </row>
    <row r="27" spans="1:5" s="13" customFormat="1" ht="18">
      <c r="A27" s="15" t="s">
        <v>353</v>
      </c>
      <c r="B27" s="16">
        <v>16</v>
      </c>
      <c r="C27" s="16"/>
      <c r="D27" s="118">
        <v>-1624333332</v>
      </c>
      <c r="E27" s="74">
        <v>-15000000</v>
      </c>
    </row>
    <row r="28" spans="1:5" s="13" customFormat="1" ht="34.5">
      <c r="A28" s="70" t="s">
        <v>354</v>
      </c>
      <c r="B28" s="18">
        <v>20</v>
      </c>
      <c r="C28" s="18"/>
      <c r="D28" s="124">
        <f>SUM(D19:D27)</f>
        <v>23838757097</v>
      </c>
      <c r="E28" s="79">
        <f>SUM(E19:E27)</f>
        <v>-19484409191</v>
      </c>
    </row>
    <row r="29" spans="1:5" s="13" customFormat="1" ht="16.5">
      <c r="A29" s="17"/>
      <c r="B29" s="145"/>
      <c r="C29" s="145"/>
      <c r="D29" s="146"/>
      <c r="E29" s="147"/>
    </row>
    <row r="30" spans="1:5" s="13" customFormat="1" ht="16.5">
      <c r="A30" s="17" t="s">
        <v>355</v>
      </c>
      <c r="B30" s="145"/>
      <c r="C30" s="145"/>
      <c r="D30" s="146"/>
      <c r="E30" s="147"/>
    </row>
    <row r="31" spans="1:5" s="13" customFormat="1" ht="33">
      <c r="A31" s="15" t="s">
        <v>356</v>
      </c>
      <c r="B31" s="16">
        <v>21</v>
      </c>
      <c r="C31" s="16"/>
      <c r="D31" s="125">
        <v>-6070272726</v>
      </c>
      <c r="E31" s="80">
        <v>-2607863636</v>
      </c>
    </row>
    <row r="32" spans="1:5" s="13" customFormat="1" ht="33">
      <c r="A32" s="15" t="s">
        <v>357</v>
      </c>
      <c r="B32" s="16">
        <v>22</v>
      </c>
      <c r="C32" s="16"/>
      <c r="D32" s="123">
        <v>0</v>
      </c>
      <c r="E32" s="78" t="s">
        <v>341</v>
      </c>
    </row>
    <row r="33" spans="1:5" s="13" customFormat="1" ht="33">
      <c r="A33" s="15" t="s">
        <v>358</v>
      </c>
      <c r="B33" s="16">
        <v>23</v>
      </c>
      <c r="C33" s="16"/>
      <c r="D33" s="123" t="s">
        <v>341</v>
      </c>
      <c r="E33" s="78" t="s">
        <v>341</v>
      </c>
    </row>
    <row r="34" spans="1:5" s="13" customFormat="1" ht="33">
      <c r="A34" s="15" t="s">
        <v>359</v>
      </c>
      <c r="B34" s="16">
        <v>24</v>
      </c>
      <c r="C34" s="16"/>
      <c r="D34" s="78" t="s">
        <v>341</v>
      </c>
      <c r="E34" s="78" t="s">
        <v>341</v>
      </c>
    </row>
    <row r="35" spans="1:5" s="13" customFormat="1" ht="16.5">
      <c r="A35" s="15" t="s">
        <v>360</v>
      </c>
      <c r="B35" s="16">
        <v>25</v>
      </c>
      <c r="C35" s="16"/>
      <c r="D35" s="78">
        <v>0</v>
      </c>
      <c r="E35" s="78" t="s">
        <v>341</v>
      </c>
    </row>
    <row r="36" spans="1:5" s="13" customFormat="1" ht="16.5">
      <c r="A36" s="15" t="s">
        <v>361</v>
      </c>
      <c r="B36" s="16">
        <v>26</v>
      </c>
      <c r="C36" s="16"/>
      <c r="D36" s="78" t="s">
        <v>341</v>
      </c>
      <c r="E36" s="78" t="s">
        <v>341</v>
      </c>
    </row>
    <row r="37" spans="1:5" s="13" customFormat="1" ht="19.5" customHeight="1">
      <c r="A37" s="15" t="s">
        <v>362</v>
      </c>
      <c r="B37" s="16">
        <v>27</v>
      </c>
      <c r="C37" s="16"/>
      <c r="D37" s="72">
        <v>0</v>
      </c>
      <c r="E37" s="72"/>
    </row>
    <row r="38" spans="1:5" s="13" customFormat="1" ht="20.25" customHeight="1">
      <c r="A38" s="81" t="s">
        <v>363</v>
      </c>
      <c r="B38" s="22">
        <v>30</v>
      </c>
      <c r="C38" s="22"/>
      <c r="D38" s="71">
        <f>SUM(D31:D37)</f>
        <v>-6070272726</v>
      </c>
      <c r="E38" s="71">
        <f>SUM(E31:E37)</f>
        <v>-2607863636</v>
      </c>
    </row>
    <row r="39" spans="1:5" s="13" customFormat="1" ht="17.25" thickBot="1">
      <c r="A39" s="85" t="s">
        <v>364</v>
      </c>
      <c r="B39" s="12"/>
      <c r="C39" s="12"/>
      <c r="D39" s="88"/>
      <c r="E39" s="88"/>
    </row>
    <row r="40" spans="1:5" s="13" customFormat="1" ht="33">
      <c r="A40" s="89" t="s">
        <v>365</v>
      </c>
      <c r="B40" s="90">
        <v>31</v>
      </c>
      <c r="C40" s="90"/>
      <c r="D40" s="91" t="s">
        <v>341</v>
      </c>
      <c r="E40" s="91">
        <f>'[1]Candoiphatsinh (2)'!F96</f>
        <v>0</v>
      </c>
    </row>
    <row r="41" spans="1:5" s="13" customFormat="1" ht="33">
      <c r="A41" s="15" t="s">
        <v>366</v>
      </c>
      <c r="B41" s="24">
        <v>32</v>
      </c>
      <c r="C41" s="24"/>
      <c r="D41" s="73" t="s">
        <v>341</v>
      </c>
      <c r="E41" s="73" t="s">
        <v>341</v>
      </c>
    </row>
    <row r="42" spans="1:5" s="13" customFormat="1" ht="16.5">
      <c r="A42" s="15" t="s">
        <v>367</v>
      </c>
      <c r="B42" s="16">
        <v>33</v>
      </c>
      <c r="C42" s="16"/>
      <c r="D42" s="77">
        <v>0</v>
      </c>
      <c r="E42" s="77"/>
    </row>
    <row r="43" spans="1:5" s="13" customFormat="1" ht="18">
      <c r="A43" s="15" t="s">
        <v>368</v>
      </c>
      <c r="B43" s="16">
        <v>34</v>
      </c>
      <c r="C43" s="16"/>
      <c r="D43" s="74">
        <v>-10234892025</v>
      </c>
      <c r="E43" s="74">
        <v>-10268585525</v>
      </c>
    </row>
    <row r="44" spans="1:5" s="13" customFormat="1" ht="16.5">
      <c r="A44" s="46" t="s">
        <v>369</v>
      </c>
      <c r="B44" s="24">
        <v>35</v>
      </c>
      <c r="C44" s="24"/>
      <c r="D44" s="73">
        <v>0</v>
      </c>
      <c r="E44" s="73" t="s">
        <v>341</v>
      </c>
    </row>
    <row r="45" spans="1:5" s="13" customFormat="1" ht="18">
      <c r="A45" s="15" t="s">
        <v>370</v>
      </c>
      <c r="B45" s="16">
        <v>36</v>
      </c>
      <c r="C45" s="16"/>
      <c r="D45" s="74">
        <v>0</v>
      </c>
      <c r="E45" s="74">
        <v>-467925463.4300003</v>
      </c>
    </row>
    <row r="46" spans="1:5" s="13" customFormat="1" ht="17.25">
      <c r="A46" s="70" t="s">
        <v>371</v>
      </c>
      <c r="B46" s="18">
        <v>40</v>
      </c>
      <c r="C46" s="18"/>
      <c r="D46" s="82">
        <f>SUM(D40:D45)</f>
        <v>-10234892025</v>
      </c>
      <c r="E46" s="82">
        <f>SUM(E40:E45)</f>
        <v>-10736510988.43</v>
      </c>
    </row>
    <row r="47" spans="1:5" s="13" customFormat="1" ht="33">
      <c r="A47" s="17" t="s">
        <v>372</v>
      </c>
      <c r="B47" s="18">
        <v>50</v>
      </c>
      <c r="C47" s="18"/>
      <c r="D47" s="82">
        <f>D46+D38+D28</f>
        <v>7533592346</v>
      </c>
      <c r="E47" s="82">
        <f>E46+E38+E28</f>
        <v>-32828783815.43</v>
      </c>
    </row>
    <row r="48" spans="1:5" s="13" customFormat="1" ht="16.5">
      <c r="A48" s="17" t="s">
        <v>373</v>
      </c>
      <c r="B48" s="18">
        <v>60</v>
      </c>
      <c r="C48" s="18"/>
      <c r="D48" s="82">
        <f>'[1]CanDoiKeToan'!E11</f>
        <v>8003559745</v>
      </c>
      <c r="E48" s="82">
        <f>'[1]CanDoiKeToan (2)'!E11</f>
        <v>83131776440</v>
      </c>
    </row>
    <row r="49" spans="1:5" s="13" customFormat="1" ht="33">
      <c r="A49" s="15" t="s">
        <v>374</v>
      </c>
      <c r="B49" s="16">
        <v>61</v>
      </c>
      <c r="C49" s="16"/>
      <c r="D49" s="77">
        <v>0</v>
      </c>
      <c r="E49" s="77">
        <v>0</v>
      </c>
    </row>
    <row r="50" spans="1:5" s="13" customFormat="1" ht="33.75" thickBot="1">
      <c r="A50" s="85" t="s">
        <v>375</v>
      </c>
      <c r="B50" s="12">
        <v>70</v>
      </c>
      <c r="C50" s="86">
        <v>31</v>
      </c>
      <c r="D50" s="87">
        <f>D47+D48+D49</f>
        <v>15537152091</v>
      </c>
      <c r="E50" s="87">
        <f>E47+E48+E49</f>
        <v>50302992624.57</v>
      </c>
    </row>
    <row r="51" spans="4:5" s="13" customFormat="1" ht="16.5">
      <c r="D51" s="126">
        <f>D50-'[1]CanDoiKeToan'!D11</f>
        <v>0</v>
      </c>
      <c r="E51" s="126"/>
    </row>
    <row r="52" spans="1:5" s="13" customFormat="1" ht="16.5">
      <c r="A52" s="83"/>
      <c r="C52" s="134" t="s">
        <v>382</v>
      </c>
      <c r="D52" s="134"/>
      <c r="E52" s="134"/>
    </row>
    <row r="53" spans="1:5" s="13" customFormat="1" ht="15" customHeight="1">
      <c r="A53" s="26" t="s">
        <v>141</v>
      </c>
      <c r="B53" s="26"/>
      <c r="C53" s="138" t="s">
        <v>142</v>
      </c>
      <c r="D53" s="138"/>
      <c r="E53" s="138"/>
    </row>
    <row r="54" spans="1:5" s="13" customFormat="1" ht="16.5">
      <c r="A54" s="84"/>
      <c r="B54" s="144"/>
      <c r="C54" s="144"/>
      <c r="D54" s="144"/>
      <c r="E54" s="144"/>
    </row>
    <row r="55" spans="4:5" s="13" customFormat="1" ht="16.5">
      <c r="D55" s="67"/>
      <c r="E55" s="67"/>
    </row>
    <row r="56" spans="1:5" s="13" customFormat="1" ht="16.5">
      <c r="A56" s="48" t="s">
        <v>397</v>
      </c>
      <c r="B56" s="48"/>
      <c r="C56" s="26"/>
      <c r="D56" s="48" t="s">
        <v>398</v>
      </c>
      <c r="E56" s="26"/>
    </row>
    <row r="57" spans="4:5" s="13" customFormat="1" ht="16.5">
      <c r="D57" s="67"/>
      <c r="E57" s="67"/>
    </row>
    <row r="58" spans="4:5" s="13" customFormat="1" ht="16.5">
      <c r="D58" s="67"/>
      <c r="E58" s="67"/>
    </row>
    <row r="59" spans="1:5" s="62" customFormat="1" ht="16.5">
      <c r="A59" s="62" t="s">
        <v>162</v>
      </c>
      <c r="C59" s="137" t="s">
        <v>154</v>
      </c>
      <c r="D59" s="137"/>
      <c r="E59" s="137"/>
    </row>
    <row r="60" spans="4:5" s="13" customFormat="1" ht="16.5">
      <c r="D60" s="67"/>
      <c r="E60" s="67"/>
    </row>
    <row r="61" spans="4:5" s="13" customFormat="1" ht="16.5">
      <c r="D61" s="67"/>
      <c r="E61" s="67"/>
    </row>
    <row r="62" spans="4:5" s="13" customFormat="1" ht="16.5">
      <c r="D62" s="67"/>
      <c r="E62" s="67"/>
    </row>
  </sheetData>
  <mergeCells count="19">
    <mergeCell ref="B1:E1"/>
    <mergeCell ref="B2:E2"/>
    <mergeCell ref="B3:E3"/>
    <mergeCell ref="A5:E5"/>
    <mergeCell ref="A6:E6"/>
    <mergeCell ref="A8:A9"/>
    <mergeCell ref="B8:B9"/>
    <mergeCell ref="C8:C9"/>
    <mergeCell ref="D8:D9"/>
    <mergeCell ref="E8:E9"/>
    <mergeCell ref="B29:B30"/>
    <mergeCell ref="C29:C30"/>
    <mergeCell ref="D29:D30"/>
    <mergeCell ref="E29:E30"/>
    <mergeCell ref="C59:E59"/>
    <mergeCell ref="C52:E52"/>
    <mergeCell ref="C53:E53"/>
    <mergeCell ref="B54:C54"/>
    <mergeCell ref="D54:E54"/>
  </mergeCells>
  <printOptions/>
  <pageMargins left="0.27" right="0.17" top="0.42" bottom="0.35" header="0.2" footer="0.17"/>
  <pageSetup horizontalDpi="600" verticalDpi="600" orientation="portrait" r:id="rId1"/>
  <headerFooter alignWithMargins="0">
    <oddFooter xml:space="preserve">&amp;C&amp; Trang &amp;P&amp;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66">
      <selection activeCell="A166" sqref="A1:J191"/>
    </sheetView>
  </sheetViews>
  <sheetFormatPr defaultColWidth="9.140625" defaultRowHeight="15"/>
  <cols>
    <col min="1" max="1" width="9.28125" style="0" bestFit="1" customWidth="1"/>
    <col min="2" max="2" width="29.28125" style="0" customWidth="1"/>
    <col min="3" max="8" width="14.8515625" style="0" bestFit="1" customWidth="1"/>
    <col min="9" max="9" width="12.00390625" style="0" customWidth="1"/>
    <col min="10" max="10" width="13.7109375" style="0" customWidth="1"/>
  </cols>
  <sheetData>
    <row r="1" spans="1:10" ht="15">
      <c r="A1" s="155"/>
      <c r="B1" s="155"/>
      <c r="C1" s="155"/>
      <c r="D1" s="155"/>
      <c r="E1" s="110"/>
      <c r="F1" s="156" t="s">
        <v>376</v>
      </c>
      <c r="G1" s="156"/>
      <c r="H1" s="156"/>
      <c r="I1" s="156"/>
      <c r="J1" s="156"/>
    </row>
    <row r="2" spans="1:10" ht="15">
      <c r="A2" s="133" t="s">
        <v>175</v>
      </c>
      <c r="B2" s="133"/>
      <c r="C2" s="133"/>
      <c r="D2" s="133"/>
      <c r="E2" s="110"/>
      <c r="F2" s="150" t="s">
        <v>176</v>
      </c>
      <c r="G2" s="150"/>
      <c r="H2" s="150"/>
      <c r="I2" s="150"/>
      <c r="J2" s="150"/>
    </row>
    <row r="3" spans="1:10" ht="15">
      <c r="A3" s="110"/>
      <c r="B3" s="110"/>
      <c r="C3" s="110"/>
      <c r="D3" s="110"/>
      <c r="E3" s="110"/>
      <c r="F3" s="150" t="s">
        <v>177</v>
      </c>
      <c r="G3" s="150"/>
      <c r="H3" s="150"/>
      <c r="I3" s="150"/>
      <c r="J3" s="150"/>
    </row>
    <row r="4" spans="1:10" ht="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25.5">
      <c r="A5" s="158" t="s">
        <v>391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5">
      <c r="A6" s="150" t="s">
        <v>384</v>
      </c>
      <c r="B6" s="150"/>
      <c r="C6" s="150"/>
      <c r="D6" s="150"/>
      <c r="E6" s="150"/>
      <c r="F6" s="150"/>
      <c r="G6" s="150"/>
      <c r="H6" s="150"/>
      <c r="I6" s="150"/>
      <c r="J6" s="150"/>
    </row>
    <row r="7" spans="1:10" ht="15.75" thickBot="1">
      <c r="A7" s="110"/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5">
      <c r="A8" s="151" t="s">
        <v>178</v>
      </c>
      <c r="B8" s="153" t="s">
        <v>179</v>
      </c>
      <c r="C8" s="153" t="s">
        <v>180</v>
      </c>
      <c r="D8" s="153"/>
      <c r="E8" s="153" t="s">
        <v>181</v>
      </c>
      <c r="F8" s="153"/>
      <c r="G8" s="153" t="s">
        <v>182</v>
      </c>
      <c r="H8" s="153"/>
      <c r="I8" s="153" t="s">
        <v>392</v>
      </c>
      <c r="J8" s="157"/>
    </row>
    <row r="9" spans="1:10" ht="15">
      <c r="A9" s="152"/>
      <c r="B9" s="154"/>
      <c r="C9" s="111" t="s">
        <v>183</v>
      </c>
      <c r="D9" s="112" t="s">
        <v>184</v>
      </c>
      <c r="E9" s="111" t="s">
        <v>183</v>
      </c>
      <c r="F9" s="112" t="s">
        <v>184</v>
      </c>
      <c r="G9" s="111" t="s">
        <v>183</v>
      </c>
      <c r="H9" s="112" t="s">
        <v>184</v>
      </c>
      <c r="I9" s="111" t="s">
        <v>393</v>
      </c>
      <c r="J9" s="128" t="s">
        <v>394</v>
      </c>
    </row>
    <row r="10" spans="1:10" ht="15">
      <c r="A10" s="113">
        <v>111</v>
      </c>
      <c r="B10" s="114" t="s">
        <v>185</v>
      </c>
      <c r="C10" s="129">
        <v>293793192</v>
      </c>
      <c r="D10" s="129">
        <v>0</v>
      </c>
      <c r="E10" s="129">
        <v>2277197052</v>
      </c>
      <c r="F10" s="129">
        <v>2118820656</v>
      </c>
      <c r="G10" s="129">
        <v>452169588</v>
      </c>
      <c r="H10" s="129">
        <v>0</v>
      </c>
      <c r="I10" s="129">
        <v>2277197052</v>
      </c>
      <c r="J10" s="130">
        <v>2118820656</v>
      </c>
    </row>
    <row r="11" spans="1:10" ht="15">
      <c r="A11" s="113">
        <v>1111</v>
      </c>
      <c r="B11" s="114" t="s">
        <v>186</v>
      </c>
      <c r="C11" s="129">
        <v>293793192</v>
      </c>
      <c r="D11" s="129">
        <v>0</v>
      </c>
      <c r="E11" s="129">
        <v>2277197052</v>
      </c>
      <c r="F11" s="129">
        <v>2118820656</v>
      </c>
      <c r="G11" s="129">
        <v>452169588</v>
      </c>
      <c r="H11" s="129">
        <v>0</v>
      </c>
      <c r="I11" s="129">
        <v>2277197052</v>
      </c>
      <c r="J11" s="130">
        <v>2118820656</v>
      </c>
    </row>
    <row r="12" spans="1:10" ht="15">
      <c r="A12" s="113">
        <v>11111</v>
      </c>
      <c r="B12" s="114" t="s">
        <v>185</v>
      </c>
      <c r="C12" s="129">
        <v>275031214</v>
      </c>
      <c r="D12" s="129">
        <v>0</v>
      </c>
      <c r="E12" s="129">
        <v>2277197052</v>
      </c>
      <c r="F12" s="129">
        <v>2118820656</v>
      </c>
      <c r="G12" s="129">
        <v>433407610</v>
      </c>
      <c r="H12" s="129">
        <v>0</v>
      </c>
      <c r="I12" s="129">
        <v>2277197052</v>
      </c>
      <c r="J12" s="130">
        <v>2118820656</v>
      </c>
    </row>
    <row r="13" spans="1:10" ht="15">
      <c r="A13" s="113">
        <v>11112</v>
      </c>
      <c r="B13" s="114" t="s">
        <v>187</v>
      </c>
      <c r="C13" s="129">
        <v>18761978</v>
      </c>
      <c r="D13" s="129">
        <v>0</v>
      </c>
      <c r="E13" s="129">
        <v>0</v>
      </c>
      <c r="F13" s="129">
        <v>0</v>
      </c>
      <c r="G13" s="129">
        <v>18761978</v>
      </c>
      <c r="H13" s="129">
        <v>0</v>
      </c>
      <c r="I13" s="129">
        <v>0</v>
      </c>
      <c r="J13" s="130">
        <v>0</v>
      </c>
    </row>
    <row r="14" spans="1:10" ht="15">
      <c r="A14" s="113">
        <v>112</v>
      </c>
      <c r="B14" s="114" t="s">
        <v>188</v>
      </c>
      <c r="C14" s="129">
        <v>3709766553.1</v>
      </c>
      <c r="D14" s="129">
        <v>0</v>
      </c>
      <c r="E14" s="129">
        <v>68525260541</v>
      </c>
      <c r="F14" s="129">
        <v>57150044591</v>
      </c>
      <c r="G14" s="129">
        <v>15084982503.1</v>
      </c>
      <c r="H14" s="129">
        <v>0</v>
      </c>
      <c r="I14" s="129">
        <v>68525260541</v>
      </c>
      <c r="J14" s="130">
        <v>57150044591</v>
      </c>
    </row>
    <row r="15" spans="1:10" ht="15">
      <c r="A15" s="113">
        <v>1121</v>
      </c>
      <c r="B15" s="114" t="s">
        <v>189</v>
      </c>
      <c r="C15" s="129">
        <v>2943085396.1</v>
      </c>
      <c r="D15" s="129">
        <v>0</v>
      </c>
      <c r="E15" s="129">
        <v>66647141714</v>
      </c>
      <c r="F15" s="129">
        <v>56396186537</v>
      </c>
      <c r="G15" s="129">
        <v>13194040573.1</v>
      </c>
      <c r="H15" s="129">
        <v>0</v>
      </c>
      <c r="I15" s="129">
        <v>66647141714</v>
      </c>
      <c r="J15" s="130">
        <v>56396186537</v>
      </c>
    </row>
    <row r="16" spans="1:10" ht="15">
      <c r="A16" s="113">
        <v>11211</v>
      </c>
      <c r="B16" s="114" t="s">
        <v>189</v>
      </c>
      <c r="C16" s="129">
        <v>2520559688.1</v>
      </c>
      <c r="D16" s="129">
        <v>0</v>
      </c>
      <c r="E16" s="129">
        <v>49748747563</v>
      </c>
      <c r="F16" s="129">
        <v>47430214771</v>
      </c>
      <c r="G16" s="129">
        <v>4839092480.1</v>
      </c>
      <c r="H16" s="129">
        <v>0</v>
      </c>
      <c r="I16" s="129">
        <v>49748747563</v>
      </c>
      <c r="J16" s="130">
        <v>47430214771</v>
      </c>
    </row>
    <row r="17" spans="1:10" ht="15">
      <c r="A17" s="113">
        <v>11212</v>
      </c>
      <c r="B17" s="114" t="s">
        <v>190</v>
      </c>
      <c r="C17" s="129">
        <v>1136294</v>
      </c>
      <c r="D17" s="129">
        <v>0</v>
      </c>
      <c r="E17" s="129">
        <v>1373</v>
      </c>
      <c r="F17" s="129">
        <v>1137667</v>
      </c>
      <c r="G17" s="129">
        <v>0</v>
      </c>
      <c r="H17" s="129">
        <v>0</v>
      </c>
      <c r="I17" s="129">
        <v>1373</v>
      </c>
      <c r="J17" s="130">
        <v>1137667</v>
      </c>
    </row>
    <row r="18" spans="1:10" ht="15">
      <c r="A18" s="113">
        <v>11214</v>
      </c>
      <c r="B18" s="114" t="s">
        <v>189</v>
      </c>
      <c r="C18" s="129">
        <v>0</v>
      </c>
      <c r="D18" s="129">
        <v>0</v>
      </c>
      <c r="E18" s="129">
        <v>8055414100</v>
      </c>
      <c r="F18" s="129">
        <v>4000000000</v>
      </c>
      <c r="G18" s="129">
        <v>4055414100</v>
      </c>
      <c r="H18" s="129">
        <v>0</v>
      </c>
      <c r="I18" s="129">
        <v>8055414100</v>
      </c>
      <c r="J18" s="130">
        <v>4000000000</v>
      </c>
    </row>
    <row r="19" spans="1:10" ht="15">
      <c r="A19" s="113">
        <v>11215</v>
      </c>
      <c r="B19" s="114" t="s">
        <v>189</v>
      </c>
      <c r="C19" s="129">
        <v>2726519</v>
      </c>
      <c r="D19" s="129">
        <v>0</v>
      </c>
      <c r="E19" s="129">
        <v>4090</v>
      </c>
      <c r="F19" s="129">
        <v>2730609</v>
      </c>
      <c r="G19" s="129">
        <v>0</v>
      </c>
      <c r="H19" s="129">
        <v>0</v>
      </c>
      <c r="I19" s="129">
        <v>4090</v>
      </c>
      <c r="J19" s="130">
        <v>2730609</v>
      </c>
    </row>
    <row r="20" spans="1:10" ht="15">
      <c r="A20" s="113">
        <v>11216</v>
      </c>
      <c r="B20" s="114" t="s">
        <v>189</v>
      </c>
      <c r="C20" s="129">
        <v>81448986</v>
      </c>
      <c r="D20" s="129">
        <v>0</v>
      </c>
      <c r="E20" s="129">
        <v>119338</v>
      </c>
      <c r="F20" s="129">
        <v>81568324</v>
      </c>
      <c r="G20" s="129">
        <v>0</v>
      </c>
      <c r="H20" s="129">
        <v>0</v>
      </c>
      <c r="I20" s="129">
        <v>119338</v>
      </c>
      <c r="J20" s="130">
        <v>81568324</v>
      </c>
    </row>
    <row r="21" spans="1:10" ht="15">
      <c r="A21" s="113">
        <v>11217</v>
      </c>
      <c r="B21" s="114" t="s">
        <v>189</v>
      </c>
      <c r="C21" s="129">
        <v>46092593</v>
      </c>
      <c r="D21" s="129">
        <v>0</v>
      </c>
      <c r="E21" s="129">
        <v>4808072479</v>
      </c>
      <c r="F21" s="129">
        <v>877235166</v>
      </c>
      <c r="G21" s="129">
        <v>3976929906</v>
      </c>
      <c r="H21" s="129">
        <v>0</v>
      </c>
      <c r="I21" s="129">
        <v>4808072479</v>
      </c>
      <c r="J21" s="130">
        <v>877235166</v>
      </c>
    </row>
    <row r="22" spans="1:10" ht="15">
      <c r="A22" s="113">
        <v>11218</v>
      </c>
      <c r="B22" s="114" t="s">
        <v>191</v>
      </c>
      <c r="C22" s="129">
        <v>10233702</v>
      </c>
      <c r="D22" s="129">
        <v>0</v>
      </c>
      <c r="E22" s="129">
        <v>25605</v>
      </c>
      <c r="F22" s="129">
        <v>0</v>
      </c>
      <c r="G22" s="129">
        <v>10259307</v>
      </c>
      <c r="H22" s="129">
        <v>0</v>
      </c>
      <c r="I22" s="129">
        <v>25605</v>
      </c>
      <c r="J22" s="130">
        <v>0</v>
      </c>
    </row>
    <row r="23" spans="1:10" ht="15">
      <c r="A23" s="113">
        <v>11219</v>
      </c>
      <c r="B23" s="114" t="s">
        <v>326</v>
      </c>
      <c r="C23" s="129">
        <v>280887614</v>
      </c>
      <c r="D23" s="129">
        <v>0</v>
      </c>
      <c r="E23" s="129">
        <v>4034757166</v>
      </c>
      <c r="F23" s="129">
        <v>4003300000</v>
      </c>
      <c r="G23" s="129">
        <v>312344780</v>
      </c>
      <c r="H23" s="129">
        <v>0</v>
      </c>
      <c r="I23" s="129">
        <v>4034757166</v>
      </c>
      <c r="J23" s="130">
        <v>4003300000</v>
      </c>
    </row>
    <row r="24" spans="1:10" ht="15">
      <c r="A24" s="113">
        <v>1122</v>
      </c>
      <c r="B24" s="114" t="s">
        <v>192</v>
      </c>
      <c r="C24" s="129">
        <v>647706256</v>
      </c>
      <c r="D24" s="129">
        <v>0</v>
      </c>
      <c r="E24" s="129">
        <v>1878090753</v>
      </c>
      <c r="F24" s="129">
        <v>753858054</v>
      </c>
      <c r="G24" s="129">
        <v>1771938955</v>
      </c>
      <c r="H24" s="129">
        <v>0</v>
      </c>
      <c r="I24" s="129">
        <v>1878090753</v>
      </c>
      <c r="J24" s="130">
        <v>753858054</v>
      </c>
    </row>
    <row r="25" spans="1:10" ht="15">
      <c r="A25" s="113">
        <v>1123</v>
      </c>
      <c r="B25" s="114" t="s">
        <v>193</v>
      </c>
      <c r="C25" s="129">
        <v>118974901</v>
      </c>
      <c r="D25" s="129">
        <v>0</v>
      </c>
      <c r="E25" s="129">
        <v>28074</v>
      </c>
      <c r="F25" s="129">
        <v>0</v>
      </c>
      <c r="G25" s="129">
        <v>119002975</v>
      </c>
      <c r="H25" s="129">
        <v>0</v>
      </c>
      <c r="I25" s="129">
        <v>28074</v>
      </c>
      <c r="J25" s="130">
        <v>0</v>
      </c>
    </row>
    <row r="26" spans="1:10" ht="15">
      <c r="A26" s="113">
        <v>128</v>
      </c>
      <c r="B26" s="114" t="s">
        <v>194</v>
      </c>
      <c r="C26" s="129">
        <v>4000000000</v>
      </c>
      <c r="D26" s="129">
        <v>0</v>
      </c>
      <c r="E26" s="129">
        <v>4000000000</v>
      </c>
      <c r="F26" s="129">
        <v>8000000000</v>
      </c>
      <c r="G26" s="129">
        <v>0</v>
      </c>
      <c r="H26" s="129">
        <v>0</v>
      </c>
      <c r="I26" s="129">
        <v>4000000000</v>
      </c>
      <c r="J26" s="130">
        <v>8000000000</v>
      </c>
    </row>
    <row r="27" spans="1:10" ht="15">
      <c r="A27" s="113">
        <v>1281</v>
      </c>
      <c r="B27" s="114" t="s">
        <v>195</v>
      </c>
      <c r="C27" s="129">
        <v>4000000000</v>
      </c>
      <c r="D27" s="129">
        <v>0</v>
      </c>
      <c r="E27" s="129">
        <v>4000000000</v>
      </c>
      <c r="F27" s="129">
        <v>8000000000</v>
      </c>
      <c r="G27" s="129">
        <v>0</v>
      </c>
      <c r="H27" s="129">
        <v>0</v>
      </c>
      <c r="I27" s="129">
        <v>4000000000</v>
      </c>
      <c r="J27" s="130">
        <v>8000000000</v>
      </c>
    </row>
    <row r="28" spans="1:10" ht="15">
      <c r="A28" s="113">
        <v>131</v>
      </c>
      <c r="B28" s="114" t="s">
        <v>196</v>
      </c>
      <c r="C28" s="129">
        <v>14037633217</v>
      </c>
      <c r="D28" s="129">
        <v>0</v>
      </c>
      <c r="E28" s="129">
        <v>50740379443</v>
      </c>
      <c r="F28" s="129">
        <v>51461840916</v>
      </c>
      <c r="G28" s="129">
        <v>13316171744</v>
      </c>
      <c r="H28" s="129">
        <v>0</v>
      </c>
      <c r="I28" s="129">
        <v>50740379443</v>
      </c>
      <c r="J28" s="130">
        <v>51461840916</v>
      </c>
    </row>
    <row r="29" spans="1:10" ht="15">
      <c r="A29" s="113">
        <v>1311</v>
      </c>
      <c r="B29" s="114" t="s">
        <v>197</v>
      </c>
      <c r="C29" s="129">
        <v>14037633217</v>
      </c>
      <c r="D29" s="129">
        <v>0</v>
      </c>
      <c r="E29" s="129">
        <v>50740379443</v>
      </c>
      <c r="F29" s="129">
        <v>51461840916</v>
      </c>
      <c r="G29" s="129">
        <v>13316171744</v>
      </c>
      <c r="H29" s="129">
        <v>0</v>
      </c>
      <c r="I29" s="129">
        <v>50740379443</v>
      </c>
      <c r="J29" s="130">
        <v>51461840916</v>
      </c>
    </row>
    <row r="30" spans="1:10" ht="15">
      <c r="A30" s="113">
        <v>133</v>
      </c>
      <c r="B30" s="114" t="s">
        <v>198</v>
      </c>
      <c r="C30" s="129">
        <v>1307199761.9</v>
      </c>
      <c r="D30" s="129">
        <v>0</v>
      </c>
      <c r="E30" s="129">
        <v>1315852959</v>
      </c>
      <c r="F30" s="129">
        <v>2623052720</v>
      </c>
      <c r="G30" s="129">
        <v>0.9</v>
      </c>
      <c r="H30" s="129">
        <v>0</v>
      </c>
      <c r="I30" s="129">
        <v>1315852959</v>
      </c>
      <c r="J30" s="130">
        <v>2623052720</v>
      </c>
    </row>
    <row r="31" spans="1:10" ht="15">
      <c r="A31" s="113">
        <v>1331</v>
      </c>
      <c r="B31" s="114" t="s">
        <v>199</v>
      </c>
      <c r="C31" s="129">
        <v>1307199761.9</v>
      </c>
      <c r="D31" s="129">
        <v>0</v>
      </c>
      <c r="E31" s="129">
        <v>1315852959</v>
      </c>
      <c r="F31" s="129">
        <v>2623052720</v>
      </c>
      <c r="G31" s="129">
        <v>0.9</v>
      </c>
      <c r="H31" s="129">
        <v>0</v>
      </c>
      <c r="I31" s="129">
        <v>1315852959</v>
      </c>
      <c r="J31" s="130">
        <v>2623052720</v>
      </c>
    </row>
    <row r="32" spans="1:10" ht="15">
      <c r="A32" s="113">
        <v>138</v>
      </c>
      <c r="B32" s="114" t="s">
        <v>200</v>
      </c>
      <c r="C32" s="129">
        <v>62500000</v>
      </c>
      <c r="D32" s="129">
        <v>0</v>
      </c>
      <c r="E32" s="129">
        <v>0</v>
      </c>
      <c r="F32" s="129">
        <v>62500000</v>
      </c>
      <c r="G32" s="129">
        <v>0</v>
      </c>
      <c r="H32" s="129">
        <v>0</v>
      </c>
      <c r="I32" s="129">
        <v>0</v>
      </c>
      <c r="J32" s="130">
        <v>62500000</v>
      </c>
    </row>
    <row r="33" spans="1:10" ht="15">
      <c r="A33" s="113">
        <v>1388</v>
      </c>
      <c r="B33" s="114" t="s">
        <v>200</v>
      </c>
      <c r="C33" s="129">
        <v>62500000</v>
      </c>
      <c r="D33" s="129">
        <v>0</v>
      </c>
      <c r="E33" s="129">
        <v>0</v>
      </c>
      <c r="F33" s="129">
        <v>62500000</v>
      </c>
      <c r="G33" s="129">
        <v>0</v>
      </c>
      <c r="H33" s="129">
        <v>0</v>
      </c>
      <c r="I33" s="129">
        <v>0</v>
      </c>
      <c r="J33" s="130">
        <v>62500000</v>
      </c>
    </row>
    <row r="34" spans="1:10" ht="15">
      <c r="A34" s="113">
        <v>141</v>
      </c>
      <c r="B34" s="114" t="s">
        <v>201</v>
      </c>
      <c r="C34" s="129">
        <v>39730495</v>
      </c>
      <c r="D34" s="129">
        <v>0</v>
      </c>
      <c r="E34" s="129">
        <v>44021000</v>
      </c>
      <c r="F34" s="129">
        <v>32021000</v>
      </c>
      <c r="G34" s="129">
        <v>51730495</v>
      </c>
      <c r="H34" s="129">
        <v>0</v>
      </c>
      <c r="I34" s="129">
        <v>44021000</v>
      </c>
      <c r="J34" s="130">
        <v>32021000</v>
      </c>
    </row>
    <row r="35" spans="1:10" ht="15">
      <c r="A35" s="113">
        <v>142</v>
      </c>
      <c r="B35" s="114" t="s">
        <v>202</v>
      </c>
      <c r="C35" s="129">
        <v>177872557</v>
      </c>
      <c r="D35" s="129">
        <v>0</v>
      </c>
      <c r="E35" s="129">
        <v>0</v>
      </c>
      <c r="F35" s="129">
        <v>135625278</v>
      </c>
      <c r="G35" s="129">
        <v>42247279</v>
      </c>
      <c r="H35" s="129">
        <v>0</v>
      </c>
      <c r="I35" s="129">
        <v>0</v>
      </c>
      <c r="J35" s="130">
        <v>135625278</v>
      </c>
    </row>
    <row r="36" spans="1:10" ht="15">
      <c r="A36" s="113">
        <v>1421</v>
      </c>
      <c r="B36" s="114" t="s">
        <v>202</v>
      </c>
      <c r="C36" s="129">
        <v>177872557</v>
      </c>
      <c r="D36" s="129">
        <v>0</v>
      </c>
      <c r="E36" s="129">
        <v>0</v>
      </c>
      <c r="F36" s="129">
        <v>135625278</v>
      </c>
      <c r="G36" s="129">
        <v>42247279</v>
      </c>
      <c r="H36" s="129">
        <v>0</v>
      </c>
      <c r="I36" s="129">
        <v>0</v>
      </c>
      <c r="J36" s="130">
        <v>135625278</v>
      </c>
    </row>
    <row r="37" spans="1:10" ht="15">
      <c r="A37" s="113">
        <v>154</v>
      </c>
      <c r="B37" s="114" t="s">
        <v>203</v>
      </c>
      <c r="C37" s="129">
        <v>0</v>
      </c>
      <c r="D37" s="129">
        <v>0</v>
      </c>
      <c r="E37" s="129">
        <v>18823419213</v>
      </c>
      <c r="F37" s="129">
        <v>18823419213</v>
      </c>
      <c r="G37" s="129">
        <v>0</v>
      </c>
      <c r="H37" s="129">
        <v>0</v>
      </c>
      <c r="I37" s="129">
        <v>18823419213</v>
      </c>
      <c r="J37" s="130">
        <v>18823419213</v>
      </c>
    </row>
    <row r="38" spans="1:10" ht="15">
      <c r="A38" s="113">
        <v>1541</v>
      </c>
      <c r="B38" s="114" t="s">
        <v>204</v>
      </c>
      <c r="C38" s="129">
        <v>0</v>
      </c>
      <c r="D38" s="129">
        <v>0</v>
      </c>
      <c r="E38" s="129">
        <v>16172091371</v>
      </c>
      <c r="F38" s="129">
        <v>16172091371</v>
      </c>
      <c r="G38" s="129">
        <v>0</v>
      </c>
      <c r="H38" s="129">
        <v>0</v>
      </c>
      <c r="I38" s="129">
        <v>16172091371</v>
      </c>
      <c r="J38" s="130">
        <v>16172091371</v>
      </c>
    </row>
    <row r="39" spans="1:10" ht="15">
      <c r="A39" s="113">
        <v>1542</v>
      </c>
      <c r="B39" s="114" t="s">
        <v>205</v>
      </c>
      <c r="C39" s="129">
        <v>0</v>
      </c>
      <c r="D39" s="129">
        <v>0</v>
      </c>
      <c r="E39" s="129">
        <v>1627518023</v>
      </c>
      <c r="F39" s="129">
        <v>1627518023</v>
      </c>
      <c r="G39" s="129">
        <v>0</v>
      </c>
      <c r="H39" s="129">
        <v>0</v>
      </c>
      <c r="I39" s="129">
        <v>1627518023</v>
      </c>
      <c r="J39" s="130">
        <v>1627518023</v>
      </c>
    </row>
    <row r="40" spans="1:10" ht="15">
      <c r="A40" s="113">
        <v>1543</v>
      </c>
      <c r="B40" s="114" t="s">
        <v>206</v>
      </c>
      <c r="C40" s="129">
        <v>0</v>
      </c>
      <c r="D40" s="129">
        <v>0</v>
      </c>
      <c r="E40" s="129">
        <v>1023809819</v>
      </c>
      <c r="F40" s="129">
        <v>1023809819</v>
      </c>
      <c r="G40" s="129">
        <v>0</v>
      </c>
      <c r="H40" s="129">
        <v>0</v>
      </c>
      <c r="I40" s="129">
        <v>1023809819</v>
      </c>
      <c r="J40" s="130">
        <v>1023809819</v>
      </c>
    </row>
    <row r="41" spans="1:10" ht="15">
      <c r="A41" s="113">
        <v>211</v>
      </c>
      <c r="B41" s="114" t="s">
        <v>207</v>
      </c>
      <c r="C41" s="129">
        <v>467874926338</v>
      </c>
      <c r="D41" s="129">
        <v>0</v>
      </c>
      <c r="E41" s="129">
        <v>9217272726</v>
      </c>
      <c r="F41" s="129">
        <v>0</v>
      </c>
      <c r="G41" s="129">
        <v>477092199064</v>
      </c>
      <c r="H41" s="129">
        <v>0</v>
      </c>
      <c r="I41" s="129">
        <v>9217272726</v>
      </c>
      <c r="J41" s="130">
        <v>0</v>
      </c>
    </row>
    <row r="42" spans="1:10" ht="15">
      <c r="A42" s="113">
        <v>2111</v>
      </c>
      <c r="B42" s="114" t="s">
        <v>208</v>
      </c>
      <c r="C42" s="129">
        <v>164756249019</v>
      </c>
      <c r="D42" s="129">
        <v>0</v>
      </c>
      <c r="E42" s="129">
        <v>0</v>
      </c>
      <c r="F42" s="129">
        <v>0</v>
      </c>
      <c r="G42" s="129">
        <v>164756249019</v>
      </c>
      <c r="H42" s="129">
        <v>0</v>
      </c>
      <c r="I42" s="129">
        <v>0</v>
      </c>
      <c r="J42" s="130">
        <v>0</v>
      </c>
    </row>
    <row r="43" spans="1:10" ht="15">
      <c r="A43" s="113">
        <v>2112</v>
      </c>
      <c r="B43" s="114" t="s">
        <v>209</v>
      </c>
      <c r="C43" s="129">
        <v>302681837846</v>
      </c>
      <c r="D43" s="129">
        <v>0</v>
      </c>
      <c r="E43" s="129">
        <v>0</v>
      </c>
      <c r="F43" s="129">
        <v>0</v>
      </c>
      <c r="G43" s="129">
        <v>302681837846</v>
      </c>
      <c r="H43" s="129">
        <v>0</v>
      </c>
      <c r="I43" s="129">
        <v>0</v>
      </c>
      <c r="J43" s="130">
        <v>0</v>
      </c>
    </row>
    <row r="44" spans="1:10" ht="15">
      <c r="A44" s="113">
        <v>2113</v>
      </c>
      <c r="B44" s="114" t="s">
        <v>210</v>
      </c>
      <c r="C44" s="129">
        <v>298653143</v>
      </c>
      <c r="D44" s="129">
        <v>0</v>
      </c>
      <c r="E44" s="129">
        <v>9217272726</v>
      </c>
      <c r="F44" s="129">
        <v>0</v>
      </c>
      <c r="G44" s="129">
        <v>9515925869</v>
      </c>
      <c r="H44" s="129">
        <v>0</v>
      </c>
      <c r="I44" s="129">
        <v>9217272726</v>
      </c>
      <c r="J44" s="130">
        <v>0</v>
      </c>
    </row>
    <row r="45" spans="1:10" ht="15">
      <c r="A45" s="113">
        <v>2114</v>
      </c>
      <c r="B45" s="114" t="s">
        <v>211</v>
      </c>
      <c r="C45" s="129">
        <v>138186330</v>
      </c>
      <c r="D45" s="129">
        <v>0</v>
      </c>
      <c r="E45" s="129">
        <v>0</v>
      </c>
      <c r="F45" s="129">
        <v>0</v>
      </c>
      <c r="G45" s="129">
        <v>138186330</v>
      </c>
      <c r="H45" s="129">
        <v>0</v>
      </c>
      <c r="I45" s="129">
        <v>0</v>
      </c>
      <c r="J45" s="130">
        <v>0</v>
      </c>
    </row>
    <row r="46" spans="1:10" ht="15">
      <c r="A46" s="113">
        <v>213</v>
      </c>
      <c r="B46" s="114" t="s">
        <v>212</v>
      </c>
      <c r="C46" s="129">
        <v>79246404441</v>
      </c>
      <c r="D46" s="129">
        <v>0</v>
      </c>
      <c r="E46" s="129">
        <v>0</v>
      </c>
      <c r="F46" s="129">
        <v>0</v>
      </c>
      <c r="G46" s="129">
        <v>79246404441</v>
      </c>
      <c r="H46" s="129">
        <v>0</v>
      </c>
      <c r="I46" s="129">
        <v>0</v>
      </c>
      <c r="J46" s="130">
        <v>0</v>
      </c>
    </row>
    <row r="47" spans="1:10" ht="15">
      <c r="A47" s="113">
        <v>2131</v>
      </c>
      <c r="B47" s="114" t="s">
        <v>213</v>
      </c>
      <c r="C47" s="129">
        <v>79232404441</v>
      </c>
      <c r="D47" s="129">
        <v>0</v>
      </c>
      <c r="E47" s="129">
        <v>0</v>
      </c>
      <c r="F47" s="129">
        <v>0</v>
      </c>
      <c r="G47" s="129">
        <v>79232404441</v>
      </c>
      <c r="H47" s="129">
        <v>0</v>
      </c>
      <c r="I47" s="129">
        <v>0</v>
      </c>
      <c r="J47" s="130">
        <v>0</v>
      </c>
    </row>
    <row r="48" spans="1:10" ht="15">
      <c r="A48" s="113">
        <v>2135</v>
      </c>
      <c r="B48" s="114" t="s">
        <v>214</v>
      </c>
      <c r="C48" s="129">
        <v>14000000</v>
      </c>
      <c r="D48" s="129">
        <v>0</v>
      </c>
      <c r="E48" s="129">
        <v>0</v>
      </c>
      <c r="F48" s="129">
        <v>0</v>
      </c>
      <c r="G48" s="129">
        <v>14000000</v>
      </c>
      <c r="H48" s="129">
        <v>0</v>
      </c>
      <c r="I48" s="129">
        <v>0</v>
      </c>
      <c r="J48" s="130">
        <v>0</v>
      </c>
    </row>
    <row r="49" spans="1:10" ht="15">
      <c r="A49" s="113">
        <v>214</v>
      </c>
      <c r="B49" s="114" t="s">
        <v>215</v>
      </c>
      <c r="C49" s="129">
        <v>0</v>
      </c>
      <c r="D49" s="129">
        <v>106106795260</v>
      </c>
      <c r="E49" s="129">
        <v>0</v>
      </c>
      <c r="F49" s="129">
        <v>9766900720</v>
      </c>
      <c r="G49" s="129">
        <v>0</v>
      </c>
      <c r="H49" s="129">
        <v>115873695980</v>
      </c>
      <c r="I49" s="129">
        <v>0</v>
      </c>
      <c r="J49" s="130">
        <v>9766900720</v>
      </c>
    </row>
    <row r="50" spans="1:10" ht="15">
      <c r="A50" s="113">
        <v>2141</v>
      </c>
      <c r="B50" s="114" t="s">
        <v>216</v>
      </c>
      <c r="C50" s="129">
        <v>0</v>
      </c>
      <c r="D50" s="129">
        <v>98834491518</v>
      </c>
      <c r="E50" s="129">
        <v>0</v>
      </c>
      <c r="F50" s="129">
        <v>9369572031</v>
      </c>
      <c r="G50" s="129">
        <v>0</v>
      </c>
      <c r="H50" s="129">
        <v>108204063549</v>
      </c>
      <c r="I50" s="129">
        <v>0</v>
      </c>
      <c r="J50" s="130">
        <v>9369572031</v>
      </c>
    </row>
    <row r="51" spans="1:10" ht="15">
      <c r="A51" s="113">
        <v>2143</v>
      </c>
      <c r="B51" s="114" t="s">
        <v>217</v>
      </c>
      <c r="C51" s="129">
        <v>0</v>
      </c>
      <c r="D51" s="129">
        <v>7272303742</v>
      </c>
      <c r="E51" s="129">
        <v>0</v>
      </c>
      <c r="F51" s="129">
        <v>397328689</v>
      </c>
      <c r="G51" s="129">
        <v>0</v>
      </c>
      <c r="H51" s="129">
        <v>7669632431</v>
      </c>
      <c r="I51" s="129">
        <v>0</v>
      </c>
      <c r="J51" s="130">
        <v>397328689</v>
      </c>
    </row>
    <row r="52" spans="1:10" ht="15">
      <c r="A52" s="113">
        <v>228</v>
      </c>
      <c r="B52" s="114" t="s">
        <v>218</v>
      </c>
      <c r="C52" s="129">
        <v>2258600000</v>
      </c>
      <c r="D52" s="129">
        <v>0</v>
      </c>
      <c r="E52" s="129">
        <v>0</v>
      </c>
      <c r="F52" s="129">
        <v>0</v>
      </c>
      <c r="G52" s="129">
        <v>2258600000</v>
      </c>
      <c r="H52" s="129">
        <v>0</v>
      </c>
      <c r="I52" s="129">
        <v>0</v>
      </c>
      <c r="J52" s="130">
        <v>0</v>
      </c>
    </row>
    <row r="53" spans="1:10" ht="15">
      <c r="A53" s="113">
        <v>2283</v>
      </c>
      <c r="B53" s="114" t="s">
        <v>218</v>
      </c>
      <c r="C53" s="129">
        <v>2258600000</v>
      </c>
      <c r="D53" s="129">
        <v>0</v>
      </c>
      <c r="E53" s="129">
        <v>0</v>
      </c>
      <c r="F53" s="129">
        <v>0</v>
      </c>
      <c r="G53" s="129">
        <v>2258600000</v>
      </c>
      <c r="H53" s="129">
        <v>0</v>
      </c>
      <c r="I53" s="129">
        <v>0</v>
      </c>
      <c r="J53" s="130">
        <v>0</v>
      </c>
    </row>
    <row r="54" spans="1:10" ht="15">
      <c r="A54" s="113">
        <v>241</v>
      </c>
      <c r="B54" s="114" t="s">
        <v>219</v>
      </c>
      <c r="C54" s="129">
        <v>12209585264</v>
      </c>
      <c r="D54" s="129">
        <v>0</v>
      </c>
      <c r="E54" s="129">
        <v>130000000</v>
      </c>
      <c r="F54" s="129">
        <v>3277000000</v>
      </c>
      <c r="G54" s="129">
        <v>9062585264</v>
      </c>
      <c r="H54" s="129">
        <v>0</v>
      </c>
      <c r="I54" s="129">
        <v>130000000</v>
      </c>
      <c r="J54" s="130">
        <v>3277000000</v>
      </c>
    </row>
    <row r="55" spans="1:10" ht="15">
      <c r="A55" s="113">
        <v>2413</v>
      </c>
      <c r="B55" s="114" t="s">
        <v>377</v>
      </c>
      <c r="C55" s="129">
        <v>12209585264</v>
      </c>
      <c r="D55" s="129">
        <v>0</v>
      </c>
      <c r="E55" s="129">
        <v>130000000</v>
      </c>
      <c r="F55" s="129">
        <v>3277000000</v>
      </c>
      <c r="G55" s="129">
        <v>9062585264</v>
      </c>
      <c r="H55" s="129">
        <v>0</v>
      </c>
      <c r="I55" s="129">
        <v>130000000</v>
      </c>
      <c r="J55" s="130">
        <v>3277000000</v>
      </c>
    </row>
    <row r="56" spans="1:10" ht="15">
      <c r="A56" s="113">
        <v>242</v>
      </c>
      <c r="B56" s="114" t="s">
        <v>220</v>
      </c>
      <c r="C56" s="129">
        <v>5570733551</v>
      </c>
      <c r="D56" s="129">
        <v>0</v>
      </c>
      <c r="E56" s="129">
        <v>0</v>
      </c>
      <c r="F56" s="129">
        <v>491095693</v>
      </c>
      <c r="G56" s="129">
        <v>5079637858</v>
      </c>
      <c r="H56" s="129">
        <v>0</v>
      </c>
      <c r="I56" s="129">
        <v>0</v>
      </c>
      <c r="J56" s="130">
        <v>491095693</v>
      </c>
    </row>
    <row r="57" spans="1:10" ht="15">
      <c r="A57" s="113">
        <v>2422</v>
      </c>
      <c r="B57" s="114" t="s">
        <v>221</v>
      </c>
      <c r="C57" s="129">
        <v>5570733551</v>
      </c>
      <c r="D57" s="129">
        <v>0</v>
      </c>
      <c r="E57" s="129">
        <v>0</v>
      </c>
      <c r="F57" s="129">
        <v>491095693</v>
      </c>
      <c r="G57" s="129">
        <v>5079637858</v>
      </c>
      <c r="H57" s="129">
        <v>0</v>
      </c>
      <c r="I57" s="129">
        <v>0</v>
      </c>
      <c r="J57" s="130">
        <v>491095693</v>
      </c>
    </row>
    <row r="58" spans="1:10" ht="15">
      <c r="A58" s="113">
        <v>24221</v>
      </c>
      <c r="B58" s="114" t="s">
        <v>222</v>
      </c>
      <c r="C58" s="129">
        <v>5569468466</v>
      </c>
      <c r="D58" s="129">
        <v>0</v>
      </c>
      <c r="E58" s="129">
        <v>0</v>
      </c>
      <c r="F58" s="129">
        <v>489830608</v>
      </c>
      <c r="G58" s="129">
        <v>5079637858</v>
      </c>
      <c r="H58" s="129">
        <v>0</v>
      </c>
      <c r="I58" s="129">
        <v>0</v>
      </c>
      <c r="J58" s="130">
        <v>489830608</v>
      </c>
    </row>
    <row r="59" spans="1:10" ht="15">
      <c r="A59" s="113">
        <v>24222</v>
      </c>
      <c r="B59" s="114" t="s">
        <v>223</v>
      </c>
      <c r="C59" s="129">
        <v>1265085</v>
      </c>
      <c r="D59" s="129">
        <v>0</v>
      </c>
      <c r="E59" s="129">
        <v>0</v>
      </c>
      <c r="F59" s="129">
        <v>1265085</v>
      </c>
      <c r="G59" s="129">
        <v>0</v>
      </c>
      <c r="H59" s="129">
        <v>0</v>
      </c>
      <c r="I59" s="129">
        <v>0</v>
      </c>
      <c r="J59" s="130">
        <v>1265085</v>
      </c>
    </row>
    <row r="60" spans="1:10" ht="15">
      <c r="A60" s="113">
        <v>315</v>
      </c>
      <c r="B60" s="114" t="s">
        <v>224</v>
      </c>
      <c r="C60" s="129">
        <v>0</v>
      </c>
      <c r="D60" s="129">
        <v>39177455078</v>
      </c>
      <c r="E60" s="129">
        <v>10234892025</v>
      </c>
      <c r="F60" s="129">
        <v>0</v>
      </c>
      <c r="G60" s="129">
        <v>0</v>
      </c>
      <c r="H60" s="129">
        <v>28942563053</v>
      </c>
      <c r="I60" s="129">
        <v>10234892025</v>
      </c>
      <c r="J60" s="130">
        <v>0</v>
      </c>
    </row>
    <row r="61" spans="1:10" ht="15">
      <c r="A61" s="113">
        <v>331</v>
      </c>
      <c r="B61" s="114" t="s">
        <v>225</v>
      </c>
      <c r="C61" s="129">
        <v>355840743</v>
      </c>
      <c r="D61" s="129">
        <v>9341169474</v>
      </c>
      <c r="E61" s="129">
        <v>17903771255</v>
      </c>
      <c r="F61" s="129">
        <v>11767883034</v>
      </c>
      <c r="G61" s="129">
        <v>678866743</v>
      </c>
      <c r="H61" s="129">
        <v>3528307253</v>
      </c>
      <c r="I61" s="129">
        <v>17903771255</v>
      </c>
      <c r="J61" s="130">
        <v>11767883034</v>
      </c>
    </row>
    <row r="62" spans="1:10" ht="15">
      <c r="A62" s="113">
        <v>3311</v>
      </c>
      <c r="B62" s="114" t="s">
        <v>226</v>
      </c>
      <c r="C62" s="129">
        <v>355840743</v>
      </c>
      <c r="D62" s="129">
        <v>8913874926</v>
      </c>
      <c r="E62" s="129">
        <v>17660808095</v>
      </c>
      <c r="F62" s="129">
        <v>11650793094</v>
      </c>
      <c r="G62" s="129">
        <v>678866743</v>
      </c>
      <c r="H62" s="129">
        <v>3226885925</v>
      </c>
      <c r="I62" s="129">
        <v>17660808095</v>
      </c>
      <c r="J62" s="130">
        <v>11650793094</v>
      </c>
    </row>
    <row r="63" spans="1:10" ht="15">
      <c r="A63" s="113">
        <v>3313</v>
      </c>
      <c r="B63" s="114" t="s">
        <v>227</v>
      </c>
      <c r="C63" s="129">
        <v>0</v>
      </c>
      <c r="D63" s="129">
        <v>427294548</v>
      </c>
      <c r="E63" s="129">
        <v>242963160</v>
      </c>
      <c r="F63" s="129">
        <v>117089940</v>
      </c>
      <c r="G63" s="129">
        <v>0</v>
      </c>
      <c r="H63" s="129">
        <v>301421328</v>
      </c>
      <c r="I63" s="129">
        <v>242963160</v>
      </c>
      <c r="J63" s="130">
        <v>117089940</v>
      </c>
    </row>
    <row r="64" spans="1:10" ht="15">
      <c r="A64" s="113">
        <v>333</v>
      </c>
      <c r="B64" s="114" t="s">
        <v>228</v>
      </c>
      <c r="C64" s="129">
        <v>0</v>
      </c>
      <c r="D64" s="129">
        <v>661889145</v>
      </c>
      <c r="E64" s="129">
        <v>3815869141</v>
      </c>
      <c r="F64" s="129">
        <v>7008033041</v>
      </c>
      <c r="G64" s="129">
        <v>0</v>
      </c>
      <c r="H64" s="129">
        <v>3854053045</v>
      </c>
      <c r="I64" s="129">
        <v>3815869141</v>
      </c>
      <c r="J64" s="130">
        <v>7008033041</v>
      </c>
    </row>
    <row r="65" spans="1:10" ht="15">
      <c r="A65" s="113">
        <v>3331</v>
      </c>
      <c r="B65" s="114" t="s">
        <v>229</v>
      </c>
      <c r="C65" s="129">
        <v>0</v>
      </c>
      <c r="D65" s="129">
        <v>0</v>
      </c>
      <c r="E65" s="129">
        <v>2623052720</v>
      </c>
      <c r="F65" s="129">
        <v>4569847905</v>
      </c>
      <c r="G65" s="129">
        <v>0</v>
      </c>
      <c r="H65" s="129">
        <v>1946795185</v>
      </c>
      <c r="I65" s="129">
        <v>2623052720</v>
      </c>
      <c r="J65" s="130">
        <v>4569847905</v>
      </c>
    </row>
    <row r="66" spans="1:10" ht="15">
      <c r="A66" s="113">
        <v>33311</v>
      </c>
      <c r="B66" s="114" t="s">
        <v>229</v>
      </c>
      <c r="C66" s="129">
        <v>0</v>
      </c>
      <c r="D66" s="129">
        <v>0</v>
      </c>
      <c r="E66" s="129">
        <v>2623052720</v>
      </c>
      <c r="F66" s="129">
        <v>4569847905</v>
      </c>
      <c r="G66" s="129">
        <v>0</v>
      </c>
      <c r="H66" s="129">
        <v>1946795185</v>
      </c>
      <c r="I66" s="129">
        <v>2623052720</v>
      </c>
      <c r="J66" s="130">
        <v>4569847905</v>
      </c>
    </row>
    <row r="67" spans="1:10" ht="15">
      <c r="A67" s="113">
        <v>3334</v>
      </c>
      <c r="B67" s="114" t="s">
        <v>230</v>
      </c>
      <c r="C67" s="129">
        <v>0</v>
      </c>
      <c r="D67" s="129">
        <v>303702339</v>
      </c>
      <c r="E67" s="129">
        <v>718433785</v>
      </c>
      <c r="F67" s="129">
        <v>2231420079</v>
      </c>
      <c r="G67" s="129">
        <v>0</v>
      </c>
      <c r="H67" s="129">
        <v>1816688633</v>
      </c>
      <c r="I67" s="129">
        <v>718433785</v>
      </c>
      <c r="J67" s="130">
        <v>2231420079</v>
      </c>
    </row>
    <row r="68" spans="1:10" ht="15">
      <c r="A68" s="113">
        <v>3335</v>
      </c>
      <c r="B68" s="114" t="s">
        <v>231</v>
      </c>
      <c r="C68" s="129">
        <v>0</v>
      </c>
      <c r="D68" s="129">
        <v>152487806</v>
      </c>
      <c r="E68" s="129">
        <v>268683636</v>
      </c>
      <c r="F68" s="129">
        <v>206765057</v>
      </c>
      <c r="G68" s="129">
        <v>0</v>
      </c>
      <c r="H68" s="129">
        <v>90569227</v>
      </c>
      <c r="I68" s="129">
        <v>268683636</v>
      </c>
      <c r="J68" s="130">
        <v>206765057</v>
      </c>
    </row>
    <row r="69" spans="1:10" ht="15">
      <c r="A69" s="113">
        <v>33351</v>
      </c>
      <c r="B69" s="114" t="s">
        <v>232</v>
      </c>
      <c r="C69" s="129">
        <v>0</v>
      </c>
      <c r="D69" s="129">
        <v>49269806</v>
      </c>
      <c r="E69" s="129">
        <v>165465636</v>
      </c>
      <c r="F69" s="129">
        <v>151568565</v>
      </c>
      <c r="G69" s="129">
        <v>0</v>
      </c>
      <c r="H69" s="129">
        <v>35372735</v>
      </c>
      <c r="I69" s="129">
        <v>165465636</v>
      </c>
      <c r="J69" s="130">
        <v>151568565</v>
      </c>
    </row>
    <row r="70" spans="1:10" ht="15">
      <c r="A70" s="113">
        <v>33352</v>
      </c>
      <c r="B70" s="114" t="s">
        <v>233</v>
      </c>
      <c r="C70" s="129">
        <v>0</v>
      </c>
      <c r="D70" s="129">
        <v>103218000</v>
      </c>
      <c r="E70" s="129">
        <v>103218000</v>
      </c>
      <c r="F70" s="129">
        <v>46033332</v>
      </c>
      <c r="G70" s="129">
        <v>0</v>
      </c>
      <c r="H70" s="129">
        <v>46033332</v>
      </c>
      <c r="I70" s="129">
        <v>103218000</v>
      </c>
      <c r="J70" s="130">
        <v>46033332</v>
      </c>
    </row>
    <row r="71" spans="1:10" ht="15">
      <c r="A71" s="113">
        <v>33353</v>
      </c>
      <c r="B71" s="114" t="s">
        <v>385</v>
      </c>
      <c r="C71" s="129">
        <v>0</v>
      </c>
      <c r="D71" s="129">
        <v>0</v>
      </c>
      <c r="E71" s="129">
        <v>0</v>
      </c>
      <c r="F71" s="129">
        <v>9163160</v>
      </c>
      <c r="G71" s="129">
        <v>0</v>
      </c>
      <c r="H71" s="129">
        <v>9163160</v>
      </c>
      <c r="I71" s="129">
        <v>0</v>
      </c>
      <c r="J71" s="130">
        <v>9163160</v>
      </c>
    </row>
    <row r="72" spans="1:10" ht="15">
      <c r="A72" s="113">
        <v>3337</v>
      </c>
      <c r="B72" s="114" t="s">
        <v>234</v>
      </c>
      <c r="C72" s="129">
        <v>0</v>
      </c>
      <c r="D72" s="129">
        <v>205699000</v>
      </c>
      <c r="E72" s="129">
        <v>205699000</v>
      </c>
      <c r="F72" s="129">
        <v>0</v>
      </c>
      <c r="G72" s="129">
        <v>0</v>
      </c>
      <c r="H72" s="129">
        <v>0</v>
      </c>
      <c r="I72" s="129">
        <v>205699000</v>
      </c>
      <c r="J72" s="130">
        <v>0</v>
      </c>
    </row>
    <row r="73" spans="1:10" ht="15">
      <c r="A73" s="113">
        <v>334</v>
      </c>
      <c r="B73" s="114" t="s">
        <v>235</v>
      </c>
      <c r="C73" s="129">
        <v>0</v>
      </c>
      <c r="D73" s="129">
        <v>1032920128</v>
      </c>
      <c r="E73" s="129">
        <v>2417192746</v>
      </c>
      <c r="F73" s="129">
        <v>1613853041</v>
      </c>
      <c r="G73" s="129">
        <v>0</v>
      </c>
      <c r="H73" s="129">
        <v>229580423</v>
      </c>
      <c r="I73" s="129">
        <v>2417192746</v>
      </c>
      <c r="J73" s="130">
        <v>1613853041</v>
      </c>
    </row>
    <row r="74" spans="1:10" ht="15">
      <c r="A74" s="113">
        <v>3341</v>
      </c>
      <c r="B74" s="114" t="s">
        <v>236</v>
      </c>
      <c r="C74" s="129">
        <v>0</v>
      </c>
      <c r="D74" s="129">
        <v>1032920128</v>
      </c>
      <c r="E74" s="129">
        <v>2417192746</v>
      </c>
      <c r="F74" s="129">
        <v>1613853041</v>
      </c>
      <c r="G74" s="129">
        <v>0</v>
      </c>
      <c r="H74" s="129">
        <v>229580423</v>
      </c>
      <c r="I74" s="129">
        <v>2417192746</v>
      </c>
      <c r="J74" s="130">
        <v>1613853041</v>
      </c>
    </row>
    <row r="75" spans="1:10" ht="15">
      <c r="A75" s="113">
        <v>335</v>
      </c>
      <c r="B75" s="114" t="s">
        <v>237</v>
      </c>
      <c r="C75" s="129">
        <v>0</v>
      </c>
      <c r="D75" s="129">
        <v>148255800</v>
      </c>
      <c r="E75" s="129">
        <v>148255800</v>
      </c>
      <c r="F75" s="129">
        <v>530411733</v>
      </c>
      <c r="G75" s="129">
        <v>0</v>
      </c>
      <c r="H75" s="129">
        <v>530411733</v>
      </c>
      <c r="I75" s="129">
        <v>148255800</v>
      </c>
      <c r="J75" s="130">
        <v>530411733</v>
      </c>
    </row>
    <row r="76" spans="1:10" ht="15">
      <c r="A76" s="113">
        <v>338</v>
      </c>
      <c r="B76" s="114" t="s">
        <v>238</v>
      </c>
      <c r="C76" s="129">
        <v>0</v>
      </c>
      <c r="D76" s="129">
        <v>5002395130</v>
      </c>
      <c r="E76" s="129">
        <v>4032504301</v>
      </c>
      <c r="F76" s="129">
        <v>304939189</v>
      </c>
      <c r="G76" s="129">
        <v>3812351510</v>
      </c>
      <c r="H76" s="129">
        <v>5087181528</v>
      </c>
      <c r="I76" s="129">
        <v>4032504301</v>
      </c>
      <c r="J76" s="130">
        <v>304939189</v>
      </c>
    </row>
    <row r="77" spans="1:10" ht="15">
      <c r="A77" s="113">
        <v>3382</v>
      </c>
      <c r="B77" s="114" t="s">
        <v>239</v>
      </c>
      <c r="C77" s="129">
        <v>0</v>
      </c>
      <c r="D77" s="129">
        <v>12809104</v>
      </c>
      <c r="E77" s="129">
        <v>40813471</v>
      </c>
      <c r="F77" s="129">
        <v>43265061</v>
      </c>
      <c r="G77" s="129">
        <v>0</v>
      </c>
      <c r="H77" s="129">
        <v>15260694</v>
      </c>
      <c r="I77" s="129">
        <v>40813471</v>
      </c>
      <c r="J77" s="130">
        <v>43265061</v>
      </c>
    </row>
    <row r="78" spans="1:10" ht="15">
      <c r="A78" s="113">
        <v>3383</v>
      </c>
      <c r="B78" s="114" t="s">
        <v>240</v>
      </c>
      <c r="C78" s="129">
        <v>0</v>
      </c>
      <c r="D78" s="129">
        <v>0</v>
      </c>
      <c r="E78" s="129">
        <v>87096000</v>
      </c>
      <c r="F78" s="129">
        <v>130968000</v>
      </c>
      <c r="G78" s="129">
        <v>0</v>
      </c>
      <c r="H78" s="129">
        <v>43872000</v>
      </c>
      <c r="I78" s="129">
        <v>87096000</v>
      </c>
      <c r="J78" s="130">
        <v>130968000</v>
      </c>
    </row>
    <row r="79" spans="1:10" ht="15">
      <c r="A79" s="113">
        <v>3384</v>
      </c>
      <c r="B79" s="114" t="s">
        <v>241</v>
      </c>
      <c r="C79" s="129">
        <v>0</v>
      </c>
      <c r="D79" s="129">
        <v>2797724</v>
      </c>
      <c r="E79" s="129">
        <v>27264224</v>
      </c>
      <c r="F79" s="129">
        <v>24466500</v>
      </c>
      <c r="G79" s="129">
        <v>0</v>
      </c>
      <c r="H79" s="129">
        <v>0</v>
      </c>
      <c r="I79" s="129">
        <v>27264224</v>
      </c>
      <c r="J79" s="130">
        <v>24466500</v>
      </c>
    </row>
    <row r="80" spans="1:10" ht="15">
      <c r="A80" s="113">
        <v>3388</v>
      </c>
      <c r="B80" s="114" t="s">
        <v>238</v>
      </c>
      <c r="C80" s="129">
        <v>0</v>
      </c>
      <c r="D80" s="129">
        <v>4986788302</v>
      </c>
      <c r="E80" s="129">
        <v>3870072606</v>
      </c>
      <c r="F80" s="129">
        <v>95325628</v>
      </c>
      <c r="G80" s="129">
        <v>3812351510</v>
      </c>
      <c r="H80" s="129">
        <v>5024392834</v>
      </c>
      <c r="I80" s="129">
        <v>3870072606</v>
      </c>
      <c r="J80" s="130">
        <v>95325628</v>
      </c>
    </row>
    <row r="81" spans="1:10" ht="15">
      <c r="A81" s="113">
        <v>3389</v>
      </c>
      <c r="B81" s="114" t="s">
        <v>242</v>
      </c>
      <c r="C81" s="129">
        <v>0</v>
      </c>
      <c r="D81" s="129">
        <v>0</v>
      </c>
      <c r="E81" s="129">
        <v>7258000</v>
      </c>
      <c r="F81" s="129">
        <v>10914000</v>
      </c>
      <c r="G81" s="129">
        <v>0</v>
      </c>
      <c r="H81" s="129">
        <v>3656000</v>
      </c>
      <c r="I81" s="129">
        <v>7258000</v>
      </c>
      <c r="J81" s="130">
        <v>10914000</v>
      </c>
    </row>
    <row r="82" spans="1:10" ht="15">
      <c r="A82" s="113">
        <v>341</v>
      </c>
      <c r="B82" s="114" t="s">
        <v>243</v>
      </c>
      <c r="C82" s="129">
        <v>0</v>
      </c>
      <c r="D82" s="129">
        <v>99910841789</v>
      </c>
      <c r="E82" s="129">
        <v>0</v>
      </c>
      <c r="F82" s="129">
        <v>0</v>
      </c>
      <c r="G82" s="129">
        <v>0</v>
      </c>
      <c r="H82" s="129">
        <v>99910841789</v>
      </c>
      <c r="I82" s="129">
        <v>0</v>
      </c>
      <c r="J82" s="130">
        <v>0</v>
      </c>
    </row>
    <row r="83" spans="1:10" ht="15">
      <c r="A83" s="113">
        <v>3411</v>
      </c>
      <c r="B83" s="114" t="s">
        <v>243</v>
      </c>
      <c r="C83" s="129">
        <v>0</v>
      </c>
      <c r="D83" s="129">
        <v>85173341789</v>
      </c>
      <c r="E83" s="129">
        <v>0</v>
      </c>
      <c r="F83" s="129">
        <v>0</v>
      </c>
      <c r="G83" s="129">
        <v>0</v>
      </c>
      <c r="H83" s="129">
        <v>85173341789</v>
      </c>
      <c r="I83" s="129">
        <v>0</v>
      </c>
      <c r="J83" s="130">
        <v>0</v>
      </c>
    </row>
    <row r="84" spans="1:10" ht="15">
      <c r="A84" s="113">
        <v>3412</v>
      </c>
      <c r="B84" s="114" t="s">
        <v>244</v>
      </c>
      <c r="C84" s="129">
        <v>0</v>
      </c>
      <c r="D84" s="129">
        <v>14737500000</v>
      </c>
      <c r="E84" s="129">
        <v>0</v>
      </c>
      <c r="F84" s="129">
        <v>0</v>
      </c>
      <c r="G84" s="129">
        <v>0</v>
      </c>
      <c r="H84" s="129">
        <v>14737500000</v>
      </c>
      <c r="I84" s="129">
        <v>0</v>
      </c>
      <c r="J84" s="130">
        <v>0</v>
      </c>
    </row>
    <row r="85" spans="1:10" ht="15">
      <c r="A85" s="113">
        <v>353</v>
      </c>
      <c r="B85" s="114" t="s">
        <v>245</v>
      </c>
      <c r="C85" s="129">
        <v>0</v>
      </c>
      <c r="D85" s="129">
        <v>2947455287</v>
      </c>
      <c r="E85" s="129">
        <v>1624333332</v>
      </c>
      <c r="F85" s="129">
        <v>1004139035</v>
      </c>
      <c r="G85" s="129">
        <v>0</v>
      </c>
      <c r="H85" s="129">
        <v>2327260990</v>
      </c>
      <c r="I85" s="129">
        <v>1624333332</v>
      </c>
      <c r="J85" s="130">
        <v>1004139035</v>
      </c>
    </row>
    <row r="86" spans="1:10" ht="15">
      <c r="A86" s="113">
        <v>3531</v>
      </c>
      <c r="B86" s="114" t="s">
        <v>246</v>
      </c>
      <c r="C86" s="129">
        <v>0</v>
      </c>
      <c r="D86" s="129">
        <v>1407467648</v>
      </c>
      <c r="E86" s="129">
        <v>1552333332</v>
      </c>
      <c r="F86" s="129">
        <v>803311228</v>
      </c>
      <c r="G86" s="129">
        <v>0</v>
      </c>
      <c r="H86" s="129">
        <v>658445544</v>
      </c>
      <c r="I86" s="129">
        <v>1552333332</v>
      </c>
      <c r="J86" s="130">
        <v>803311228</v>
      </c>
    </row>
    <row r="87" spans="1:10" ht="15">
      <c r="A87" s="113">
        <v>3532</v>
      </c>
      <c r="B87" s="114" t="s">
        <v>247</v>
      </c>
      <c r="C87" s="129">
        <v>0</v>
      </c>
      <c r="D87" s="129">
        <v>612498134</v>
      </c>
      <c r="E87" s="129">
        <v>72000000</v>
      </c>
      <c r="F87" s="129">
        <v>200827807</v>
      </c>
      <c r="G87" s="129">
        <v>0</v>
      </c>
      <c r="H87" s="129">
        <v>741325941</v>
      </c>
      <c r="I87" s="129">
        <v>72000000</v>
      </c>
      <c r="J87" s="130">
        <v>200827807</v>
      </c>
    </row>
    <row r="88" spans="1:10" ht="15">
      <c r="A88" s="113">
        <v>3534</v>
      </c>
      <c r="B88" s="114" t="s">
        <v>248</v>
      </c>
      <c r="C88" s="129">
        <v>0</v>
      </c>
      <c r="D88" s="129">
        <v>927489505</v>
      </c>
      <c r="E88" s="129">
        <v>0</v>
      </c>
      <c r="F88" s="129">
        <v>0</v>
      </c>
      <c r="G88" s="129">
        <v>0</v>
      </c>
      <c r="H88" s="129">
        <v>927489505</v>
      </c>
      <c r="I88" s="129">
        <v>0</v>
      </c>
      <c r="J88" s="130">
        <v>0</v>
      </c>
    </row>
    <row r="89" spans="1:10" ht="15">
      <c r="A89" s="113">
        <v>411</v>
      </c>
      <c r="B89" s="114" t="s">
        <v>249</v>
      </c>
      <c r="C89" s="129">
        <v>0</v>
      </c>
      <c r="D89" s="129">
        <v>255723448000</v>
      </c>
      <c r="E89" s="129">
        <v>0</v>
      </c>
      <c r="F89" s="129">
        <v>0</v>
      </c>
      <c r="G89" s="129">
        <v>0</v>
      </c>
      <c r="H89" s="129">
        <v>255723448000</v>
      </c>
      <c r="I89" s="129">
        <v>0</v>
      </c>
      <c r="J89" s="130">
        <v>0</v>
      </c>
    </row>
    <row r="90" spans="1:10" ht="15">
      <c r="A90" s="113">
        <v>4111</v>
      </c>
      <c r="B90" s="114" t="s">
        <v>250</v>
      </c>
      <c r="C90" s="129">
        <v>0</v>
      </c>
      <c r="D90" s="129">
        <v>240000000000</v>
      </c>
      <c r="E90" s="129">
        <v>0</v>
      </c>
      <c r="F90" s="129">
        <v>0</v>
      </c>
      <c r="G90" s="129">
        <v>0</v>
      </c>
      <c r="H90" s="129">
        <v>240000000000</v>
      </c>
      <c r="I90" s="129">
        <v>0</v>
      </c>
      <c r="J90" s="130">
        <v>0</v>
      </c>
    </row>
    <row r="91" spans="1:10" ht="15">
      <c r="A91" s="113">
        <v>41111</v>
      </c>
      <c r="B91" s="114" t="s">
        <v>251</v>
      </c>
      <c r="C91" s="129">
        <v>0</v>
      </c>
      <c r="D91" s="129">
        <v>149973470000</v>
      </c>
      <c r="E91" s="129">
        <v>0</v>
      </c>
      <c r="F91" s="129">
        <v>0</v>
      </c>
      <c r="G91" s="129">
        <v>0</v>
      </c>
      <c r="H91" s="129">
        <v>149973470000</v>
      </c>
      <c r="I91" s="129">
        <v>0</v>
      </c>
      <c r="J91" s="130">
        <v>0</v>
      </c>
    </row>
    <row r="92" spans="1:10" ht="15">
      <c r="A92" s="113">
        <v>41112</v>
      </c>
      <c r="B92" s="114" t="s">
        <v>252</v>
      </c>
      <c r="C92" s="129">
        <v>0</v>
      </c>
      <c r="D92" s="129">
        <v>90026530000</v>
      </c>
      <c r="E92" s="129">
        <v>0</v>
      </c>
      <c r="F92" s="129">
        <v>0</v>
      </c>
      <c r="G92" s="129">
        <v>0</v>
      </c>
      <c r="H92" s="129">
        <v>90026530000</v>
      </c>
      <c r="I92" s="129">
        <v>0</v>
      </c>
      <c r="J92" s="130">
        <v>0</v>
      </c>
    </row>
    <row r="93" spans="1:10" ht="15">
      <c r="A93" s="113">
        <v>4112</v>
      </c>
      <c r="B93" s="114" t="s">
        <v>253</v>
      </c>
      <c r="C93" s="129">
        <v>0</v>
      </c>
      <c r="D93" s="129">
        <v>15723448000</v>
      </c>
      <c r="E93" s="129">
        <v>0</v>
      </c>
      <c r="F93" s="129">
        <v>0</v>
      </c>
      <c r="G93" s="129">
        <v>0</v>
      </c>
      <c r="H93" s="129">
        <v>15723448000</v>
      </c>
      <c r="I93" s="129">
        <v>0</v>
      </c>
      <c r="J93" s="130">
        <v>0</v>
      </c>
    </row>
    <row r="94" spans="1:10" ht="15">
      <c r="A94" s="113">
        <v>414</v>
      </c>
      <c r="B94" s="114" t="s">
        <v>254</v>
      </c>
      <c r="C94" s="129">
        <v>0</v>
      </c>
      <c r="D94" s="129">
        <v>15963400072</v>
      </c>
      <c r="E94" s="129">
        <v>0</v>
      </c>
      <c r="F94" s="129">
        <v>0</v>
      </c>
      <c r="G94" s="129">
        <v>0</v>
      </c>
      <c r="H94" s="129">
        <v>15963400072</v>
      </c>
      <c r="I94" s="129">
        <v>0</v>
      </c>
      <c r="J94" s="130">
        <v>0</v>
      </c>
    </row>
    <row r="95" spans="1:10" ht="15">
      <c r="A95" s="113">
        <v>415</v>
      </c>
      <c r="B95" s="114" t="s">
        <v>255</v>
      </c>
      <c r="C95" s="129">
        <v>0</v>
      </c>
      <c r="D95" s="129">
        <v>9102522649</v>
      </c>
      <c r="E95" s="129">
        <v>0</v>
      </c>
      <c r="F95" s="129">
        <v>0</v>
      </c>
      <c r="G95" s="129">
        <v>0</v>
      </c>
      <c r="H95" s="129">
        <v>9102522649</v>
      </c>
      <c r="I95" s="129">
        <v>0</v>
      </c>
      <c r="J95" s="130">
        <v>0</v>
      </c>
    </row>
    <row r="96" spans="1:10" ht="15">
      <c r="A96" s="113">
        <v>421</v>
      </c>
      <c r="B96" s="114" t="s">
        <v>256</v>
      </c>
      <c r="C96" s="129">
        <v>6809536982</v>
      </c>
      <c r="D96" s="129">
        <v>52835575283</v>
      </c>
      <c r="E96" s="129">
        <v>3275213181</v>
      </c>
      <c r="F96" s="129">
        <v>22353854855</v>
      </c>
      <c r="G96" s="129">
        <v>4626133515</v>
      </c>
      <c r="H96" s="129">
        <v>69730813490</v>
      </c>
      <c r="I96" s="129">
        <v>3275213181</v>
      </c>
      <c r="J96" s="130">
        <v>22353854855</v>
      </c>
    </row>
    <row r="97" spans="1:10" ht="15">
      <c r="A97" s="113">
        <v>4212</v>
      </c>
      <c r="B97" s="114" t="s">
        <v>257</v>
      </c>
      <c r="C97" s="129">
        <v>6809536982</v>
      </c>
      <c r="D97" s="129">
        <v>52835575283</v>
      </c>
      <c r="E97" s="129">
        <v>3275213181</v>
      </c>
      <c r="F97" s="129">
        <v>22353854855</v>
      </c>
      <c r="G97" s="129">
        <v>4626133515</v>
      </c>
      <c r="H97" s="129">
        <v>69730813490</v>
      </c>
      <c r="I97" s="129">
        <v>3275213181</v>
      </c>
      <c r="J97" s="130">
        <v>22353854855</v>
      </c>
    </row>
    <row r="98" spans="1:10" ht="15">
      <c r="A98" s="113">
        <v>42121</v>
      </c>
      <c r="B98" s="114" t="s">
        <v>258</v>
      </c>
      <c r="C98" s="129">
        <v>0</v>
      </c>
      <c r="D98" s="129">
        <v>52246116722</v>
      </c>
      <c r="E98" s="129">
        <v>2940334675</v>
      </c>
      <c r="F98" s="129">
        <v>19401610461</v>
      </c>
      <c r="G98" s="129">
        <v>0</v>
      </c>
      <c r="H98" s="129">
        <v>68707392508</v>
      </c>
      <c r="I98" s="129">
        <v>2940334675</v>
      </c>
      <c r="J98" s="130">
        <v>19401610461</v>
      </c>
    </row>
    <row r="99" spans="1:10" ht="15">
      <c r="A99" s="113">
        <v>42122</v>
      </c>
      <c r="B99" s="114" t="s">
        <v>259</v>
      </c>
      <c r="C99" s="129">
        <v>6809536982</v>
      </c>
      <c r="D99" s="129">
        <v>0</v>
      </c>
      <c r="E99" s="129">
        <v>242600385</v>
      </c>
      <c r="F99" s="129">
        <v>2426003852</v>
      </c>
      <c r="G99" s="129">
        <v>4626133515</v>
      </c>
      <c r="H99" s="129">
        <v>0</v>
      </c>
      <c r="I99" s="129">
        <v>242600385</v>
      </c>
      <c r="J99" s="130">
        <v>2426003852</v>
      </c>
    </row>
    <row r="100" spans="1:10" ht="15">
      <c r="A100" s="113">
        <v>42123</v>
      </c>
      <c r="B100" s="114" t="s">
        <v>260</v>
      </c>
      <c r="C100" s="129">
        <v>0</v>
      </c>
      <c r="D100" s="129">
        <v>121629067</v>
      </c>
      <c r="E100" s="129">
        <v>52624054</v>
      </c>
      <c r="F100" s="129">
        <v>526240542</v>
      </c>
      <c r="G100" s="129">
        <v>0</v>
      </c>
      <c r="H100" s="129">
        <v>595245555</v>
      </c>
      <c r="I100" s="129">
        <v>52624054</v>
      </c>
      <c r="J100" s="130">
        <v>526240542</v>
      </c>
    </row>
    <row r="101" spans="1:10" ht="15">
      <c r="A101" s="113">
        <v>42124</v>
      </c>
      <c r="B101" s="114" t="s">
        <v>261</v>
      </c>
      <c r="C101" s="129">
        <v>0</v>
      </c>
      <c r="D101" s="129">
        <v>467829494</v>
      </c>
      <c r="E101" s="129">
        <v>39654067</v>
      </c>
      <c r="F101" s="129">
        <v>0</v>
      </c>
      <c r="G101" s="129">
        <v>0</v>
      </c>
      <c r="H101" s="129">
        <v>428175427</v>
      </c>
      <c r="I101" s="129">
        <v>39654067</v>
      </c>
      <c r="J101" s="130">
        <v>0</v>
      </c>
    </row>
    <row r="102" spans="1:10" ht="15">
      <c r="A102" s="113">
        <v>511</v>
      </c>
      <c r="B102" s="114" t="s">
        <v>262</v>
      </c>
      <c r="C102" s="129">
        <v>0</v>
      </c>
      <c r="D102" s="129">
        <v>0</v>
      </c>
      <c r="E102" s="129">
        <v>46170531538</v>
      </c>
      <c r="F102" s="129">
        <v>46170531538</v>
      </c>
      <c r="G102" s="129">
        <v>0</v>
      </c>
      <c r="H102" s="129">
        <v>0</v>
      </c>
      <c r="I102" s="129">
        <v>46170531538</v>
      </c>
      <c r="J102" s="130">
        <v>46170531538</v>
      </c>
    </row>
    <row r="103" spans="1:10" ht="15">
      <c r="A103" s="113">
        <v>5111</v>
      </c>
      <c r="B103" s="114" t="s">
        <v>327</v>
      </c>
      <c r="C103" s="129">
        <v>0</v>
      </c>
      <c r="D103" s="129">
        <v>0</v>
      </c>
      <c r="E103" s="129">
        <v>817052500</v>
      </c>
      <c r="F103" s="129">
        <v>817052500</v>
      </c>
      <c r="G103" s="129">
        <v>0</v>
      </c>
      <c r="H103" s="129">
        <v>0</v>
      </c>
      <c r="I103" s="129">
        <v>817052500</v>
      </c>
      <c r="J103" s="130">
        <v>817052500</v>
      </c>
    </row>
    <row r="104" spans="1:10" ht="15">
      <c r="A104" s="113">
        <v>5112</v>
      </c>
      <c r="B104" s="114" t="s">
        <v>263</v>
      </c>
      <c r="C104" s="129">
        <v>0</v>
      </c>
      <c r="D104" s="129">
        <v>0</v>
      </c>
      <c r="E104" s="129">
        <v>2014120000</v>
      </c>
      <c r="F104" s="129">
        <v>2014120000</v>
      </c>
      <c r="G104" s="129">
        <v>0</v>
      </c>
      <c r="H104" s="129">
        <v>0</v>
      </c>
      <c r="I104" s="129">
        <v>2014120000</v>
      </c>
      <c r="J104" s="130">
        <v>2014120000</v>
      </c>
    </row>
    <row r="105" spans="1:10" ht="15">
      <c r="A105" s="113">
        <v>5114</v>
      </c>
      <c r="B105" s="114" t="s">
        <v>264</v>
      </c>
      <c r="C105" s="129">
        <v>0</v>
      </c>
      <c r="D105" s="129">
        <v>0</v>
      </c>
      <c r="E105" s="129">
        <v>2285836163</v>
      </c>
      <c r="F105" s="129">
        <v>2285836163</v>
      </c>
      <c r="G105" s="129">
        <v>0</v>
      </c>
      <c r="H105" s="129">
        <v>0</v>
      </c>
      <c r="I105" s="129">
        <v>2285836163</v>
      </c>
      <c r="J105" s="130">
        <v>2285836163</v>
      </c>
    </row>
    <row r="106" spans="1:10" ht="15">
      <c r="A106" s="113">
        <v>5115</v>
      </c>
      <c r="B106" s="114" t="s">
        <v>378</v>
      </c>
      <c r="C106" s="129">
        <v>0</v>
      </c>
      <c r="D106" s="129">
        <v>0</v>
      </c>
      <c r="E106" s="129">
        <v>4053521875</v>
      </c>
      <c r="F106" s="129">
        <v>4053521875</v>
      </c>
      <c r="G106" s="129">
        <v>0</v>
      </c>
      <c r="H106" s="129">
        <v>0</v>
      </c>
      <c r="I106" s="129">
        <v>4053521875</v>
      </c>
      <c r="J106" s="130">
        <v>4053521875</v>
      </c>
    </row>
    <row r="107" spans="1:10" ht="15">
      <c r="A107" s="113">
        <v>5116</v>
      </c>
      <c r="B107" s="114" t="s">
        <v>265</v>
      </c>
      <c r="C107" s="129">
        <v>0</v>
      </c>
      <c r="D107" s="129">
        <v>0</v>
      </c>
      <c r="E107" s="129">
        <v>37000001000</v>
      </c>
      <c r="F107" s="129">
        <v>37000001000</v>
      </c>
      <c r="G107" s="129">
        <v>0</v>
      </c>
      <c r="H107" s="129">
        <v>0</v>
      </c>
      <c r="I107" s="129">
        <v>37000001000</v>
      </c>
      <c r="J107" s="130">
        <v>37000001000</v>
      </c>
    </row>
    <row r="108" spans="1:10" ht="15">
      <c r="A108" s="113">
        <v>515</v>
      </c>
      <c r="B108" s="114" t="s">
        <v>266</v>
      </c>
      <c r="C108" s="129">
        <v>0</v>
      </c>
      <c r="D108" s="129">
        <v>0</v>
      </c>
      <c r="E108" s="129">
        <v>127149025</v>
      </c>
      <c r="F108" s="129">
        <v>127149025</v>
      </c>
      <c r="G108" s="129">
        <v>0</v>
      </c>
      <c r="H108" s="129">
        <v>0</v>
      </c>
      <c r="I108" s="129">
        <v>127149025</v>
      </c>
      <c r="J108" s="130">
        <v>127149025</v>
      </c>
    </row>
    <row r="109" spans="1:10" ht="15">
      <c r="A109" s="113">
        <v>5151</v>
      </c>
      <c r="B109" s="114" t="s">
        <v>267</v>
      </c>
      <c r="C109" s="129">
        <v>0</v>
      </c>
      <c r="D109" s="129">
        <v>0</v>
      </c>
      <c r="E109" s="129">
        <v>120028038</v>
      </c>
      <c r="F109" s="129">
        <v>120028038</v>
      </c>
      <c r="G109" s="129">
        <v>0</v>
      </c>
      <c r="H109" s="129">
        <v>0</v>
      </c>
      <c r="I109" s="129">
        <v>120028038</v>
      </c>
      <c r="J109" s="130">
        <v>120028038</v>
      </c>
    </row>
    <row r="110" spans="1:10" ht="15">
      <c r="A110" s="113">
        <v>5152</v>
      </c>
      <c r="B110" s="114" t="s">
        <v>268</v>
      </c>
      <c r="C110" s="129">
        <v>0</v>
      </c>
      <c r="D110" s="129">
        <v>0</v>
      </c>
      <c r="E110" s="129">
        <v>7120987</v>
      </c>
      <c r="F110" s="129">
        <v>7120987</v>
      </c>
      <c r="G110" s="129">
        <v>0</v>
      </c>
      <c r="H110" s="129">
        <v>0</v>
      </c>
      <c r="I110" s="129">
        <v>7120987</v>
      </c>
      <c r="J110" s="130">
        <v>7120987</v>
      </c>
    </row>
    <row r="111" spans="1:10" ht="15">
      <c r="A111" s="113">
        <v>621</v>
      </c>
      <c r="B111" s="114" t="s">
        <v>269</v>
      </c>
      <c r="C111" s="129">
        <v>0</v>
      </c>
      <c r="D111" s="129">
        <v>0</v>
      </c>
      <c r="E111" s="129">
        <v>59454545</v>
      </c>
      <c r="F111" s="129">
        <v>59454545</v>
      </c>
      <c r="G111" s="129">
        <v>0</v>
      </c>
      <c r="H111" s="129">
        <v>0</v>
      </c>
      <c r="I111" s="129">
        <v>59454545</v>
      </c>
      <c r="J111" s="130">
        <v>59454545</v>
      </c>
    </row>
    <row r="112" spans="1:10" ht="15">
      <c r="A112" s="113">
        <v>622</v>
      </c>
      <c r="B112" s="114" t="s">
        <v>270</v>
      </c>
      <c r="C112" s="129">
        <v>0</v>
      </c>
      <c r="D112" s="129">
        <v>0</v>
      </c>
      <c r="E112" s="129">
        <v>1078565755</v>
      </c>
      <c r="F112" s="129">
        <v>1078565755</v>
      </c>
      <c r="G112" s="129">
        <v>0</v>
      </c>
      <c r="H112" s="129">
        <v>0</v>
      </c>
      <c r="I112" s="129">
        <v>1078565755</v>
      </c>
      <c r="J112" s="130">
        <v>1078565755</v>
      </c>
    </row>
    <row r="113" spans="1:10" ht="15">
      <c r="A113" s="113">
        <v>6221</v>
      </c>
      <c r="B113" s="114" t="s">
        <v>271</v>
      </c>
      <c r="C113" s="129">
        <v>0</v>
      </c>
      <c r="D113" s="129">
        <v>0</v>
      </c>
      <c r="E113" s="129">
        <v>595534501</v>
      </c>
      <c r="F113" s="129">
        <v>595534501</v>
      </c>
      <c r="G113" s="129">
        <v>0</v>
      </c>
      <c r="H113" s="129">
        <v>0</v>
      </c>
      <c r="I113" s="129">
        <v>595534501</v>
      </c>
      <c r="J113" s="130">
        <v>595534501</v>
      </c>
    </row>
    <row r="114" spans="1:10" ht="15">
      <c r="A114" s="113">
        <v>6223</v>
      </c>
      <c r="B114" s="114" t="s">
        <v>272</v>
      </c>
      <c r="C114" s="129">
        <v>0</v>
      </c>
      <c r="D114" s="129">
        <v>0</v>
      </c>
      <c r="E114" s="129">
        <v>94169600</v>
      </c>
      <c r="F114" s="129">
        <v>94169600</v>
      </c>
      <c r="G114" s="129">
        <v>0</v>
      </c>
      <c r="H114" s="129">
        <v>0</v>
      </c>
      <c r="I114" s="129">
        <v>94169600</v>
      </c>
      <c r="J114" s="130">
        <v>94169600</v>
      </c>
    </row>
    <row r="115" spans="1:10" ht="15">
      <c r="A115" s="113">
        <v>6224</v>
      </c>
      <c r="B115" s="114" t="s">
        <v>379</v>
      </c>
      <c r="C115" s="129">
        <v>0</v>
      </c>
      <c r="D115" s="129">
        <v>0</v>
      </c>
      <c r="E115" s="129">
        <v>302155087</v>
      </c>
      <c r="F115" s="129">
        <v>302155087</v>
      </c>
      <c r="G115" s="129">
        <v>0</v>
      </c>
      <c r="H115" s="129">
        <v>0</v>
      </c>
      <c r="I115" s="129">
        <v>302155087</v>
      </c>
      <c r="J115" s="130">
        <v>302155087</v>
      </c>
    </row>
    <row r="116" spans="1:10" ht="15">
      <c r="A116" s="113">
        <v>6225</v>
      </c>
      <c r="B116" s="114" t="s">
        <v>386</v>
      </c>
      <c r="C116" s="129">
        <v>0</v>
      </c>
      <c r="D116" s="129">
        <v>0</v>
      </c>
      <c r="E116" s="129">
        <v>86706567</v>
      </c>
      <c r="F116" s="129">
        <v>86706567</v>
      </c>
      <c r="G116" s="129">
        <v>0</v>
      </c>
      <c r="H116" s="129">
        <v>0</v>
      </c>
      <c r="I116" s="129">
        <v>86706567</v>
      </c>
      <c r="J116" s="130">
        <v>86706567</v>
      </c>
    </row>
    <row r="117" spans="1:10" ht="15">
      <c r="A117" s="113">
        <v>627</v>
      </c>
      <c r="B117" s="114" t="s">
        <v>273</v>
      </c>
      <c r="C117" s="129">
        <v>0</v>
      </c>
      <c r="D117" s="129">
        <v>0</v>
      </c>
      <c r="E117" s="129">
        <v>18542105480</v>
      </c>
      <c r="F117" s="129">
        <v>18542105480</v>
      </c>
      <c r="G117" s="129">
        <v>0</v>
      </c>
      <c r="H117" s="129">
        <v>0</v>
      </c>
      <c r="I117" s="129">
        <v>18542105480</v>
      </c>
      <c r="J117" s="130">
        <v>18542105480</v>
      </c>
    </row>
    <row r="118" spans="1:10" ht="15">
      <c r="A118" s="113">
        <v>6271</v>
      </c>
      <c r="B118" s="114" t="s">
        <v>274</v>
      </c>
      <c r="C118" s="129">
        <v>0</v>
      </c>
      <c r="D118" s="129">
        <v>0</v>
      </c>
      <c r="E118" s="129">
        <v>685018315</v>
      </c>
      <c r="F118" s="129">
        <v>685018315</v>
      </c>
      <c r="G118" s="129">
        <v>0</v>
      </c>
      <c r="H118" s="129">
        <v>0</v>
      </c>
      <c r="I118" s="129">
        <v>685018315</v>
      </c>
      <c r="J118" s="130">
        <v>685018315</v>
      </c>
    </row>
    <row r="119" spans="1:10" ht="15">
      <c r="A119" s="113">
        <v>62711</v>
      </c>
      <c r="B119" s="114" t="s">
        <v>275</v>
      </c>
      <c r="C119" s="129">
        <v>0</v>
      </c>
      <c r="D119" s="129">
        <v>0</v>
      </c>
      <c r="E119" s="129">
        <v>607656000</v>
      </c>
      <c r="F119" s="129">
        <v>607656000</v>
      </c>
      <c r="G119" s="129">
        <v>0</v>
      </c>
      <c r="H119" s="129">
        <v>0</v>
      </c>
      <c r="I119" s="129">
        <v>607656000</v>
      </c>
      <c r="J119" s="130">
        <v>607656000</v>
      </c>
    </row>
    <row r="120" spans="1:10" ht="15">
      <c r="A120" s="113">
        <v>62712</v>
      </c>
      <c r="B120" s="114" t="s">
        <v>276</v>
      </c>
      <c r="C120" s="129">
        <v>0</v>
      </c>
      <c r="D120" s="129">
        <v>0</v>
      </c>
      <c r="E120" s="129">
        <v>21571315</v>
      </c>
      <c r="F120" s="129">
        <v>21571315</v>
      </c>
      <c r="G120" s="129">
        <v>0</v>
      </c>
      <c r="H120" s="129">
        <v>0</v>
      </c>
      <c r="I120" s="129">
        <v>21571315</v>
      </c>
      <c r="J120" s="130">
        <v>21571315</v>
      </c>
    </row>
    <row r="121" spans="1:10" ht="15">
      <c r="A121" s="113">
        <v>62713</v>
      </c>
      <c r="B121" s="114" t="s">
        <v>240</v>
      </c>
      <c r="C121" s="129">
        <v>0</v>
      </c>
      <c r="D121" s="129">
        <v>0</v>
      </c>
      <c r="E121" s="129">
        <v>45237000</v>
      </c>
      <c r="F121" s="129">
        <v>45237000</v>
      </c>
      <c r="G121" s="129">
        <v>0</v>
      </c>
      <c r="H121" s="129">
        <v>0</v>
      </c>
      <c r="I121" s="129">
        <v>45237000</v>
      </c>
      <c r="J121" s="130">
        <v>45237000</v>
      </c>
    </row>
    <row r="122" spans="1:10" ht="15">
      <c r="A122" s="113">
        <v>62714</v>
      </c>
      <c r="B122" s="114" t="s">
        <v>241</v>
      </c>
      <c r="C122" s="129">
        <v>0</v>
      </c>
      <c r="D122" s="129">
        <v>0</v>
      </c>
      <c r="E122" s="129">
        <v>7893000</v>
      </c>
      <c r="F122" s="129">
        <v>7893000</v>
      </c>
      <c r="G122" s="129">
        <v>0</v>
      </c>
      <c r="H122" s="129">
        <v>0</v>
      </c>
      <c r="I122" s="129">
        <v>7893000</v>
      </c>
      <c r="J122" s="130">
        <v>7893000</v>
      </c>
    </row>
    <row r="123" spans="1:10" ht="15">
      <c r="A123" s="113">
        <v>62715</v>
      </c>
      <c r="B123" s="114" t="s">
        <v>242</v>
      </c>
      <c r="C123" s="129">
        <v>0</v>
      </c>
      <c r="D123" s="129">
        <v>0</v>
      </c>
      <c r="E123" s="129">
        <v>2661000</v>
      </c>
      <c r="F123" s="129">
        <v>2661000</v>
      </c>
      <c r="G123" s="129">
        <v>0</v>
      </c>
      <c r="H123" s="129">
        <v>0</v>
      </c>
      <c r="I123" s="129">
        <v>2661000</v>
      </c>
      <c r="J123" s="130">
        <v>2661000</v>
      </c>
    </row>
    <row r="124" spans="1:10" ht="15">
      <c r="A124" s="113">
        <v>6272</v>
      </c>
      <c r="B124" s="114" t="s">
        <v>277</v>
      </c>
      <c r="C124" s="129">
        <v>0</v>
      </c>
      <c r="D124" s="129">
        <v>0</v>
      </c>
      <c r="E124" s="129">
        <v>3480000</v>
      </c>
      <c r="F124" s="129">
        <v>3480000</v>
      </c>
      <c r="G124" s="129">
        <v>0</v>
      </c>
      <c r="H124" s="129">
        <v>0</v>
      </c>
      <c r="I124" s="129">
        <v>3480000</v>
      </c>
      <c r="J124" s="130">
        <v>3480000</v>
      </c>
    </row>
    <row r="125" spans="1:10" ht="15">
      <c r="A125" s="113">
        <v>627221</v>
      </c>
      <c r="B125" s="114" t="s">
        <v>387</v>
      </c>
      <c r="C125" s="129">
        <v>0</v>
      </c>
      <c r="D125" s="129">
        <v>0</v>
      </c>
      <c r="E125" s="129">
        <v>3480000</v>
      </c>
      <c r="F125" s="129">
        <v>3480000</v>
      </c>
      <c r="G125" s="129">
        <v>0</v>
      </c>
      <c r="H125" s="129">
        <v>0</v>
      </c>
      <c r="I125" s="129">
        <v>3480000</v>
      </c>
      <c r="J125" s="130">
        <v>3480000</v>
      </c>
    </row>
    <row r="126" spans="1:10" ht="15">
      <c r="A126" s="113">
        <v>6273</v>
      </c>
      <c r="B126" s="114" t="s">
        <v>278</v>
      </c>
      <c r="C126" s="129">
        <v>0</v>
      </c>
      <c r="D126" s="129">
        <v>0</v>
      </c>
      <c r="E126" s="129">
        <v>558718693</v>
      </c>
      <c r="F126" s="129">
        <v>558718693</v>
      </c>
      <c r="G126" s="129">
        <v>0</v>
      </c>
      <c r="H126" s="129">
        <v>0</v>
      </c>
      <c r="I126" s="129">
        <v>558718693</v>
      </c>
      <c r="J126" s="130">
        <v>558718693</v>
      </c>
    </row>
    <row r="127" spans="1:10" ht="15">
      <c r="A127" s="113">
        <v>62731</v>
      </c>
      <c r="B127" s="114" t="s">
        <v>308</v>
      </c>
      <c r="C127" s="129">
        <v>0</v>
      </c>
      <c r="D127" s="129">
        <v>0</v>
      </c>
      <c r="E127" s="129">
        <v>2040000</v>
      </c>
      <c r="F127" s="129">
        <v>2040000</v>
      </c>
      <c r="G127" s="129">
        <v>0</v>
      </c>
      <c r="H127" s="129">
        <v>0</v>
      </c>
      <c r="I127" s="129">
        <v>2040000</v>
      </c>
      <c r="J127" s="130">
        <v>2040000</v>
      </c>
    </row>
    <row r="128" spans="1:10" ht="15">
      <c r="A128" s="113">
        <v>62732</v>
      </c>
      <c r="B128" s="114" t="s">
        <v>279</v>
      </c>
      <c r="C128" s="129">
        <v>0</v>
      </c>
      <c r="D128" s="129">
        <v>0</v>
      </c>
      <c r="E128" s="129">
        <v>14340000</v>
      </c>
      <c r="F128" s="129">
        <v>14340000</v>
      </c>
      <c r="G128" s="129">
        <v>0</v>
      </c>
      <c r="H128" s="129">
        <v>0</v>
      </c>
      <c r="I128" s="129">
        <v>14340000</v>
      </c>
      <c r="J128" s="130">
        <v>14340000</v>
      </c>
    </row>
    <row r="129" spans="1:10" ht="15">
      <c r="A129" s="113">
        <v>62734</v>
      </c>
      <c r="B129" s="114" t="s">
        <v>281</v>
      </c>
      <c r="C129" s="129">
        <v>0</v>
      </c>
      <c r="D129" s="129">
        <v>0</v>
      </c>
      <c r="E129" s="129">
        <v>491095693</v>
      </c>
      <c r="F129" s="129">
        <v>491095693</v>
      </c>
      <c r="G129" s="129">
        <v>0</v>
      </c>
      <c r="H129" s="129">
        <v>0</v>
      </c>
      <c r="I129" s="129">
        <v>491095693</v>
      </c>
      <c r="J129" s="130">
        <v>491095693</v>
      </c>
    </row>
    <row r="130" spans="1:10" ht="15">
      <c r="A130" s="113">
        <v>62735</v>
      </c>
      <c r="B130" s="114" t="s">
        <v>282</v>
      </c>
      <c r="C130" s="129">
        <v>0</v>
      </c>
      <c r="D130" s="129">
        <v>0</v>
      </c>
      <c r="E130" s="129">
        <v>51243000</v>
      </c>
      <c r="F130" s="129">
        <v>51243000</v>
      </c>
      <c r="G130" s="129">
        <v>0</v>
      </c>
      <c r="H130" s="129">
        <v>0</v>
      </c>
      <c r="I130" s="129">
        <v>51243000</v>
      </c>
      <c r="J130" s="130">
        <v>51243000</v>
      </c>
    </row>
    <row r="131" spans="1:10" ht="15">
      <c r="A131" s="113">
        <v>6274</v>
      </c>
      <c r="B131" s="114" t="s">
        <v>283</v>
      </c>
      <c r="C131" s="129">
        <v>0</v>
      </c>
      <c r="D131" s="129">
        <v>0</v>
      </c>
      <c r="E131" s="129">
        <v>13041740038</v>
      </c>
      <c r="F131" s="129">
        <v>13041740038</v>
      </c>
      <c r="G131" s="129">
        <v>0</v>
      </c>
      <c r="H131" s="129">
        <v>0</v>
      </c>
      <c r="I131" s="129">
        <v>13041740038</v>
      </c>
      <c r="J131" s="130">
        <v>13041740038</v>
      </c>
    </row>
    <row r="132" spans="1:10" ht="15">
      <c r="A132" s="113">
        <v>62741</v>
      </c>
      <c r="B132" s="114" t="s">
        <v>284</v>
      </c>
      <c r="C132" s="129">
        <v>0</v>
      </c>
      <c r="D132" s="129">
        <v>0</v>
      </c>
      <c r="E132" s="129">
        <v>11463422063</v>
      </c>
      <c r="F132" s="129">
        <v>11463422063</v>
      </c>
      <c r="G132" s="129">
        <v>0</v>
      </c>
      <c r="H132" s="129">
        <v>0</v>
      </c>
      <c r="I132" s="129">
        <v>11463422063</v>
      </c>
      <c r="J132" s="130">
        <v>11463422063</v>
      </c>
    </row>
    <row r="133" spans="1:10" ht="15">
      <c r="A133" s="113">
        <v>62742</v>
      </c>
      <c r="B133" s="114" t="s">
        <v>285</v>
      </c>
      <c r="C133" s="129">
        <v>0</v>
      </c>
      <c r="D133" s="129">
        <v>0</v>
      </c>
      <c r="E133" s="129">
        <v>1092431592</v>
      </c>
      <c r="F133" s="129">
        <v>1092431592</v>
      </c>
      <c r="G133" s="129">
        <v>0</v>
      </c>
      <c r="H133" s="129">
        <v>0</v>
      </c>
      <c r="I133" s="129">
        <v>1092431592</v>
      </c>
      <c r="J133" s="130">
        <v>1092431592</v>
      </c>
    </row>
    <row r="134" spans="1:10" ht="15">
      <c r="A134" s="113">
        <v>62743</v>
      </c>
      <c r="B134" s="114" t="s">
        <v>286</v>
      </c>
      <c r="C134" s="129">
        <v>0</v>
      </c>
      <c r="D134" s="129">
        <v>0</v>
      </c>
      <c r="E134" s="129">
        <v>485886383</v>
      </c>
      <c r="F134" s="129">
        <v>485886383</v>
      </c>
      <c r="G134" s="129">
        <v>0</v>
      </c>
      <c r="H134" s="129">
        <v>0</v>
      </c>
      <c r="I134" s="129">
        <v>485886383</v>
      </c>
      <c r="J134" s="130">
        <v>485886383</v>
      </c>
    </row>
    <row r="135" spans="1:10" ht="15">
      <c r="A135" s="113">
        <v>6277</v>
      </c>
      <c r="B135" s="114" t="s">
        <v>287</v>
      </c>
      <c r="C135" s="129">
        <v>0</v>
      </c>
      <c r="D135" s="129">
        <v>0</v>
      </c>
      <c r="E135" s="129">
        <v>4018188434</v>
      </c>
      <c r="F135" s="129">
        <v>4018188434</v>
      </c>
      <c r="G135" s="129">
        <v>0</v>
      </c>
      <c r="H135" s="129">
        <v>0</v>
      </c>
      <c r="I135" s="129">
        <v>4018188434</v>
      </c>
      <c r="J135" s="130">
        <v>4018188434</v>
      </c>
    </row>
    <row r="136" spans="1:10" ht="15">
      <c r="A136" s="113">
        <v>62772</v>
      </c>
      <c r="B136" s="114" t="s">
        <v>288</v>
      </c>
      <c r="C136" s="129">
        <v>0</v>
      </c>
      <c r="D136" s="129">
        <v>0</v>
      </c>
      <c r="E136" s="129">
        <v>2456312961</v>
      </c>
      <c r="F136" s="129">
        <v>2456312961</v>
      </c>
      <c r="G136" s="129">
        <v>0</v>
      </c>
      <c r="H136" s="129">
        <v>0</v>
      </c>
      <c r="I136" s="129">
        <v>2456312961</v>
      </c>
      <c r="J136" s="130">
        <v>2456312961</v>
      </c>
    </row>
    <row r="137" spans="1:10" ht="15">
      <c r="A137" s="113">
        <v>627721</v>
      </c>
      <c r="B137" s="114" t="s">
        <v>388</v>
      </c>
      <c r="C137" s="129">
        <v>0</v>
      </c>
      <c r="D137" s="129">
        <v>0</v>
      </c>
      <c r="E137" s="129">
        <v>2285836162</v>
      </c>
      <c r="F137" s="129">
        <v>2285836162</v>
      </c>
      <c r="G137" s="129">
        <v>0</v>
      </c>
      <c r="H137" s="129">
        <v>0</v>
      </c>
      <c r="I137" s="129">
        <v>2285836162</v>
      </c>
      <c r="J137" s="130">
        <v>2285836162</v>
      </c>
    </row>
    <row r="138" spans="1:10" ht="15">
      <c r="A138" s="113">
        <v>627722</v>
      </c>
      <c r="B138" s="114" t="s">
        <v>389</v>
      </c>
      <c r="C138" s="129">
        <v>0</v>
      </c>
      <c r="D138" s="129">
        <v>0</v>
      </c>
      <c r="E138" s="129">
        <v>170476799</v>
      </c>
      <c r="F138" s="129">
        <v>170476799</v>
      </c>
      <c r="G138" s="129">
        <v>0</v>
      </c>
      <c r="H138" s="129">
        <v>0</v>
      </c>
      <c r="I138" s="129">
        <v>170476799</v>
      </c>
      <c r="J138" s="130">
        <v>170476799</v>
      </c>
    </row>
    <row r="139" spans="1:10" ht="15">
      <c r="A139" s="113">
        <v>62775</v>
      </c>
      <c r="B139" s="114" t="s">
        <v>289</v>
      </c>
      <c r="C139" s="129">
        <v>0</v>
      </c>
      <c r="D139" s="129">
        <v>0</v>
      </c>
      <c r="E139" s="129">
        <v>222000000</v>
      </c>
      <c r="F139" s="129">
        <v>222000000</v>
      </c>
      <c r="G139" s="129">
        <v>0</v>
      </c>
      <c r="H139" s="129">
        <v>0</v>
      </c>
      <c r="I139" s="129">
        <v>222000000</v>
      </c>
      <c r="J139" s="130">
        <v>222000000</v>
      </c>
    </row>
    <row r="140" spans="1:10" ht="15">
      <c r="A140" s="113">
        <v>62776</v>
      </c>
      <c r="B140" s="114" t="s">
        <v>290</v>
      </c>
      <c r="C140" s="129">
        <v>0</v>
      </c>
      <c r="D140" s="129">
        <v>0</v>
      </c>
      <c r="E140" s="129">
        <v>121121637</v>
      </c>
      <c r="F140" s="129">
        <v>121121637</v>
      </c>
      <c r="G140" s="129">
        <v>0</v>
      </c>
      <c r="H140" s="129">
        <v>0</v>
      </c>
      <c r="I140" s="129">
        <v>121121637</v>
      </c>
      <c r="J140" s="130">
        <v>121121637</v>
      </c>
    </row>
    <row r="141" spans="1:10" ht="15">
      <c r="A141" s="113">
        <v>62777</v>
      </c>
      <c r="B141" s="114" t="s">
        <v>291</v>
      </c>
      <c r="C141" s="129">
        <v>0</v>
      </c>
      <c r="D141" s="129">
        <v>0</v>
      </c>
      <c r="E141" s="129">
        <v>443753836</v>
      </c>
      <c r="F141" s="129">
        <v>443753836</v>
      </c>
      <c r="G141" s="129">
        <v>0</v>
      </c>
      <c r="H141" s="129">
        <v>0</v>
      </c>
      <c r="I141" s="129">
        <v>443753836</v>
      </c>
      <c r="J141" s="130">
        <v>443753836</v>
      </c>
    </row>
    <row r="142" spans="1:10" ht="15">
      <c r="A142" s="113">
        <v>62778</v>
      </c>
      <c r="B142" s="114" t="s">
        <v>292</v>
      </c>
      <c r="C142" s="129">
        <v>0</v>
      </c>
      <c r="D142" s="129">
        <v>0</v>
      </c>
      <c r="E142" s="129">
        <v>5000000</v>
      </c>
      <c r="F142" s="129">
        <v>5000000</v>
      </c>
      <c r="G142" s="129">
        <v>0</v>
      </c>
      <c r="H142" s="129">
        <v>0</v>
      </c>
      <c r="I142" s="129">
        <v>5000000</v>
      </c>
      <c r="J142" s="130">
        <v>5000000</v>
      </c>
    </row>
    <row r="143" spans="1:10" ht="15">
      <c r="A143" s="113">
        <v>62779</v>
      </c>
      <c r="B143" s="114" t="s">
        <v>328</v>
      </c>
      <c r="C143" s="129">
        <v>0</v>
      </c>
      <c r="D143" s="129">
        <v>0</v>
      </c>
      <c r="E143" s="129">
        <v>770000000</v>
      </c>
      <c r="F143" s="129">
        <v>770000000</v>
      </c>
      <c r="G143" s="129">
        <v>0</v>
      </c>
      <c r="H143" s="129">
        <v>0</v>
      </c>
      <c r="I143" s="129">
        <v>770000000</v>
      </c>
      <c r="J143" s="130">
        <v>770000000</v>
      </c>
    </row>
    <row r="144" spans="1:10" ht="15">
      <c r="A144" s="113">
        <v>6278</v>
      </c>
      <c r="B144" s="114" t="s">
        <v>293</v>
      </c>
      <c r="C144" s="129">
        <v>0</v>
      </c>
      <c r="D144" s="129">
        <v>0</v>
      </c>
      <c r="E144" s="129">
        <v>234960000</v>
      </c>
      <c r="F144" s="129">
        <v>234960000</v>
      </c>
      <c r="G144" s="129">
        <v>0</v>
      </c>
      <c r="H144" s="129">
        <v>0</v>
      </c>
      <c r="I144" s="129">
        <v>234960000</v>
      </c>
      <c r="J144" s="130">
        <v>234960000</v>
      </c>
    </row>
    <row r="145" spans="1:10" ht="15">
      <c r="A145" s="113">
        <v>62784</v>
      </c>
      <c r="B145" s="114" t="s">
        <v>380</v>
      </c>
      <c r="C145" s="129">
        <v>0</v>
      </c>
      <c r="D145" s="129">
        <v>0</v>
      </c>
      <c r="E145" s="129">
        <v>3000000</v>
      </c>
      <c r="F145" s="129">
        <v>3000000</v>
      </c>
      <c r="G145" s="129">
        <v>0</v>
      </c>
      <c r="H145" s="129">
        <v>0</v>
      </c>
      <c r="I145" s="129">
        <v>3000000</v>
      </c>
      <c r="J145" s="130">
        <v>3000000</v>
      </c>
    </row>
    <row r="146" spans="1:10" ht="15">
      <c r="A146" s="113">
        <v>62788</v>
      </c>
      <c r="B146" s="114" t="s">
        <v>294</v>
      </c>
      <c r="C146" s="129">
        <v>0</v>
      </c>
      <c r="D146" s="129">
        <v>0</v>
      </c>
      <c r="E146" s="129">
        <v>231960000</v>
      </c>
      <c r="F146" s="129">
        <v>231960000</v>
      </c>
      <c r="G146" s="129">
        <v>0</v>
      </c>
      <c r="H146" s="129">
        <v>0</v>
      </c>
      <c r="I146" s="129">
        <v>231960000</v>
      </c>
      <c r="J146" s="130">
        <v>231960000</v>
      </c>
    </row>
    <row r="147" spans="1:10" ht="15">
      <c r="A147" s="113">
        <v>632</v>
      </c>
      <c r="B147" s="114" t="s">
        <v>295</v>
      </c>
      <c r="C147" s="129">
        <v>0</v>
      </c>
      <c r="D147" s="129">
        <v>0</v>
      </c>
      <c r="E147" s="129">
        <v>19680125780</v>
      </c>
      <c r="F147" s="129">
        <v>19680125780</v>
      </c>
      <c r="G147" s="129">
        <v>0</v>
      </c>
      <c r="H147" s="129">
        <v>0</v>
      </c>
      <c r="I147" s="129">
        <v>19680125780</v>
      </c>
      <c r="J147" s="130">
        <v>19680125780</v>
      </c>
    </row>
    <row r="148" spans="1:10" ht="15">
      <c r="A148" s="113">
        <v>6321</v>
      </c>
      <c r="B148" s="114" t="s">
        <v>296</v>
      </c>
      <c r="C148" s="129">
        <v>0</v>
      </c>
      <c r="D148" s="129">
        <v>0</v>
      </c>
      <c r="E148" s="129">
        <v>16172091371</v>
      </c>
      <c r="F148" s="129">
        <v>16172091371</v>
      </c>
      <c r="G148" s="129">
        <v>0</v>
      </c>
      <c r="H148" s="129">
        <v>0</v>
      </c>
      <c r="I148" s="129">
        <v>16172091371</v>
      </c>
      <c r="J148" s="130">
        <v>16172091371</v>
      </c>
    </row>
    <row r="149" spans="1:10" ht="15">
      <c r="A149" s="113">
        <v>6322</v>
      </c>
      <c r="B149" s="114" t="s">
        <v>297</v>
      </c>
      <c r="C149" s="129">
        <v>0</v>
      </c>
      <c r="D149" s="129">
        <v>0</v>
      </c>
      <c r="E149" s="129">
        <v>1627518023</v>
      </c>
      <c r="F149" s="129">
        <v>1627518023</v>
      </c>
      <c r="G149" s="129">
        <v>0</v>
      </c>
      <c r="H149" s="129">
        <v>0</v>
      </c>
      <c r="I149" s="129">
        <v>1627518023</v>
      </c>
      <c r="J149" s="130">
        <v>1627518023</v>
      </c>
    </row>
    <row r="150" spans="1:10" ht="15">
      <c r="A150" s="113">
        <v>6323</v>
      </c>
      <c r="B150" s="114" t="s">
        <v>298</v>
      </c>
      <c r="C150" s="129">
        <v>0</v>
      </c>
      <c r="D150" s="129">
        <v>0</v>
      </c>
      <c r="E150" s="129">
        <v>1023809819</v>
      </c>
      <c r="F150" s="129">
        <v>1023809819</v>
      </c>
      <c r="G150" s="129">
        <v>0</v>
      </c>
      <c r="H150" s="129">
        <v>0</v>
      </c>
      <c r="I150" s="129">
        <v>1023809819</v>
      </c>
      <c r="J150" s="130">
        <v>1023809819</v>
      </c>
    </row>
    <row r="151" spans="1:10" ht="15">
      <c r="A151" s="113">
        <v>6324</v>
      </c>
      <c r="B151" s="114" t="s">
        <v>329</v>
      </c>
      <c r="C151" s="129">
        <v>0</v>
      </c>
      <c r="D151" s="129">
        <v>0</v>
      </c>
      <c r="E151" s="129">
        <v>856706567</v>
      </c>
      <c r="F151" s="129">
        <v>856706567</v>
      </c>
      <c r="G151" s="129">
        <v>0</v>
      </c>
      <c r="H151" s="129">
        <v>0</v>
      </c>
      <c r="I151" s="129">
        <v>856706567</v>
      </c>
      <c r="J151" s="130">
        <v>856706567</v>
      </c>
    </row>
    <row r="152" spans="1:10" ht="15">
      <c r="A152" s="113">
        <v>635</v>
      </c>
      <c r="B152" s="114" t="s">
        <v>299</v>
      </c>
      <c r="C152" s="129">
        <v>0</v>
      </c>
      <c r="D152" s="129">
        <v>0</v>
      </c>
      <c r="E152" s="129">
        <v>2203903929</v>
      </c>
      <c r="F152" s="129">
        <v>2203903929</v>
      </c>
      <c r="G152" s="129">
        <v>0</v>
      </c>
      <c r="H152" s="129">
        <v>0</v>
      </c>
      <c r="I152" s="129">
        <v>2203903929</v>
      </c>
      <c r="J152" s="130">
        <v>2203903929</v>
      </c>
    </row>
    <row r="153" spans="1:10" ht="15">
      <c r="A153" s="113">
        <v>6351</v>
      </c>
      <c r="B153" s="114" t="s">
        <v>300</v>
      </c>
      <c r="C153" s="129">
        <v>0</v>
      </c>
      <c r="D153" s="129">
        <v>0</v>
      </c>
      <c r="E153" s="129">
        <v>1732713303</v>
      </c>
      <c r="F153" s="129">
        <v>1732713303</v>
      </c>
      <c r="G153" s="129">
        <v>0</v>
      </c>
      <c r="H153" s="129">
        <v>0</v>
      </c>
      <c r="I153" s="129">
        <v>1732713303</v>
      </c>
      <c r="J153" s="130">
        <v>1732713303</v>
      </c>
    </row>
    <row r="154" spans="1:10" ht="15">
      <c r="A154" s="113">
        <v>6352</v>
      </c>
      <c r="B154" s="114" t="s">
        <v>301</v>
      </c>
      <c r="C154" s="129">
        <v>0</v>
      </c>
      <c r="D154" s="129">
        <v>0</v>
      </c>
      <c r="E154" s="129">
        <v>471190626</v>
      </c>
      <c r="F154" s="129">
        <v>471190626</v>
      </c>
      <c r="G154" s="129">
        <v>0</v>
      </c>
      <c r="H154" s="129">
        <v>0</v>
      </c>
      <c r="I154" s="129">
        <v>471190626</v>
      </c>
      <c r="J154" s="130">
        <v>471190626</v>
      </c>
    </row>
    <row r="155" spans="1:10" ht="15">
      <c r="A155" s="113">
        <v>642</v>
      </c>
      <c r="B155" s="114" t="s">
        <v>302</v>
      </c>
      <c r="C155" s="129">
        <v>0</v>
      </c>
      <c r="D155" s="129">
        <v>0</v>
      </c>
      <c r="E155" s="129">
        <v>2086450066</v>
      </c>
      <c r="F155" s="129">
        <v>2086450066</v>
      </c>
      <c r="G155" s="129">
        <v>0</v>
      </c>
      <c r="H155" s="129">
        <v>0</v>
      </c>
      <c r="I155" s="129">
        <v>2086450066</v>
      </c>
      <c r="J155" s="130">
        <v>2086450066</v>
      </c>
    </row>
    <row r="156" spans="1:10" ht="15">
      <c r="A156" s="113">
        <v>6421</v>
      </c>
      <c r="B156" s="114" t="s">
        <v>303</v>
      </c>
      <c r="C156" s="129">
        <v>0</v>
      </c>
      <c r="D156" s="129">
        <v>0</v>
      </c>
      <c r="E156" s="129">
        <v>1191700532</v>
      </c>
      <c r="F156" s="129">
        <v>1191700532</v>
      </c>
      <c r="G156" s="129">
        <v>0</v>
      </c>
      <c r="H156" s="129">
        <v>0</v>
      </c>
      <c r="I156" s="129">
        <v>1191700532</v>
      </c>
      <c r="J156" s="130">
        <v>1191700532</v>
      </c>
    </row>
    <row r="157" spans="1:10" ht="15">
      <c r="A157" s="113">
        <v>64211</v>
      </c>
      <c r="B157" s="114" t="s">
        <v>275</v>
      </c>
      <c r="C157" s="129">
        <v>0</v>
      </c>
      <c r="D157" s="129">
        <v>0</v>
      </c>
      <c r="E157" s="129">
        <v>1122278786</v>
      </c>
      <c r="F157" s="129">
        <v>1122278786</v>
      </c>
      <c r="G157" s="129">
        <v>0</v>
      </c>
      <c r="H157" s="129">
        <v>0</v>
      </c>
      <c r="I157" s="129">
        <v>1122278786</v>
      </c>
      <c r="J157" s="130">
        <v>1122278786</v>
      </c>
    </row>
    <row r="158" spans="1:10" ht="15">
      <c r="A158" s="113">
        <v>64212</v>
      </c>
      <c r="B158" s="114" t="s">
        <v>276</v>
      </c>
      <c r="C158" s="129">
        <v>0</v>
      </c>
      <c r="D158" s="129">
        <v>0</v>
      </c>
      <c r="E158" s="129">
        <v>10705746</v>
      </c>
      <c r="F158" s="129">
        <v>10705746</v>
      </c>
      <c r="G158" s="129">
        <v>0</v>
      </c>
      <c r="H158" s="129">
        <v>0</v>
      </c>
      <c r="I158" s="129">
        <v>10705746</v>
      </c>
      <c r="J158" s="130">
        <v>10705746</v>
      </c>
    </row>
    <row r="159" spans="1:10" ht="15">
      <c r="A159" s="113">
        <v>64213</v>
      </c>
      <c r="B159" s="114" t="s">
        <v>240</v>
      </c>
      <c r="C159" s="129">
        <v>0</v>
      </c>
      <c r="D159" s="129">
        <v>0</v>
      </c>
      <c r="E159" s="129">
        <v>47532000</v>
      </c>
      <c r="F159" s="129">
        <v>47532000</v>
      </c>
      <c r="G159" s="129">
        <v>0</v>
      </c>
      <c r="H159" s="129">
        <v>0</v>
      </c>
      <c r="I159" s="129">
        <v>47532000</v>
      </c>
      <c r="J159" s="130">
        <v>47532000</v>
      </c>
    </row>
    <row r="160" spans="1:10" ht="15">
      <c r="A160" s="113">
        <v>64214</v>
      </c>
      <c r="B160" s="114" t="s">
        <v>241</v>
      </c>
      <c r="C160" s="129">
        <v>0</v>
      </c>
      <c r="D160" s="129">
        <v>0</v>
      </c>
      <c r="E160" s="129">
        <v>8388000</v>
      </c>
      <c r="F160" s="129">
        <v>8388000</v>
      </c>
      <c r="G160" s="129">
        <v>0</v>
      </c>
      <c r="H160" s="129">
        <v>0</v>
      </c>
      <c r="I160" s="129">
        <v>8388000</v>
      </c>
      <c r="J160" s="130">
        <v>8388000</v>
      </c>
    </row>
    <row r="161" spans="1:10" ht="15">
      <c r="A161" s="113">
        <v>64215</v>
      </c>
      <c r="B161" s="114" t="s">
        <v>242</v>
      </c>
      <c r="C161" s="129">
        <v>0</v>
      </c>
      <c r="D161" s="129">
        <v>0</v>
      </c>
      <c r="E161" s="129">
        <v>2796000</v>
      </c>
      <c r="F161" s="129">
        <v>2796000</v>
      </c>
      <c r="G161" s="129">
        <v>0</v>
      </c>
      <c r="H161" s="129">
        <v>0</v>
      </c>
      <c r="I161" s="129">
        <v>2796000</v>
      </c>
      <c r="J161" s="130">
        <v>2796000</v>
      </c>
    </row>
    <row r="162" spans="1:10" ht="15">
      <c r="A162" s="113">
        <v>6422</v>
      </c>
      <c r="B162" s="114" t="s">
        <v>304</v>
      </c>
      <c r="C162" s="129">
        <v>0</v>
      </c>
      <c r="D162" s="129">
        <v>0</v>
      </c>
      <c r="E162" s="129">
        <v>27326818</v>
      </c>
      <c r="F162" s="129">
        <v>27326818</v>
      </c>
      <c r="G162" s="129">
        <v>0</v>
      </c>
      <c r="H162" s="129">
        <v>0</v>
      </c>
      <c r="I162" s="129">
        <v>27326818</v>
      </c>
      <c r="J162" s="130">
        <v>27326818</v>
      </c>
    </row>
    <row r="163" spans="1:10" ht="15">
      <c r="A163" s="113">
        <v>64222</v>
      </c>
      <c r="B163" s="114" t="s">
        <v>305</v>
      </c>
      <c r="C163" s="129">
        <v>0</v>
      </c>
      <c r="D163" s="129">
        <v>0</v>
      </c>
      <c r="E163" s="129">
        <v>26246818</v>
      </c>
      <c r="F163" s="129">
        <v>26246818</v>
      </c>
      <c r="G163" s="129">
        <v>0</v>
      </c>
      <c r="H163" s="129">
        <v>0</v>
      </c>
      <c r="I163" s="129">
        <v>26246818</v>
      </c>
      <c r="J163" s="130">
        <v>26246818</v>
      </c>
    </row>
    <row r="164" spans="1:10" ht="15">
      <c r="A164" s="113">
        <v>64223</v>
      </c>
      <c r="B164" s="114" t="s">
        <v>306</v>
      </c>
      <c r="C164" s="129">
        <v>0</v>
      </c>
      <c r="D164" s="129">
        <v>0</v>
      </c>
      <c r="E164" s="129">
        <v>1080000</v>
      </c>
      <c r="F164" s="129">
        <v>1080000</v>
      </c>
      <c r="G164" s="129">
        <v>0</v>
      </c>
      <c r="H164" s="129">
        <v>0</v>
      </c>
      <c r="I164" s="129">
        <v>1080000</v>
      </c>
      <c r="J164" s="130">
        <v>1080000</v>
      </c>
    </row>
    <row r="165" spans="1:10" ht="15">
      <c r="A165" s="113">
        <v>6423</v>
      </c>
      <c r="B165" s="114" t="s">
        <v>307</v>
      </c>
      <c r="C165" s="129">
        <v>0</v>
      </c>
      <c r="D165" s="129">
        <v>0</v>
      </c>
      <c r="E165" s="129">
        <v>76425005</v>
      </c>
      <c r="F165" s="129">
        <v>76425005</v>
      </c>
      <c r="G165" s="129">
        <v>0</v>
      </c>
      <c r="H165" s="129">
        <v>0</v>
      </c>
      <c r="I165" s="129">
        <v>76425005</v>
      </c>
      <c r="J165" s="130">
        <v>76425005</v>
      </c>
    </row>
    <row r="166" spans="1:10" ht="15">
      <c r="A166" s="113">
        <v>64231</v>
      </c>
      <c r="B166" s="114" t="s">
        <v>308</v>
      </c>
      <c r="C166" s="129">
        <v>0</v>
      </c>
      <c r="D166" s="129">
        <v>0</v>
      </c>
      <c r="E166" s="129">
        <v>5770000</v>
      </c>
      <c r="F166" s="129">
        <v>5770000</v>
      </c>
      <c r="G166" s="129">
        <v>0</v>
      </c>
      <c r="H166" s="129">
        <v>0</v>
      </c>
      <c r="I166" s="129">
        <v>5770000</v>
      </c>
      <c r="J166" s="130">
        <v>5770000</v>
      </c>
    </row>
    <row r="167" spans="1:10" ht="15">
      <c r="A167" s="113">
        <v>64232</v>
      </c>
      <c r="B167" s="114" t="s">
        <v>279</v>
      </c>
      <c r="C167" s="129">
        <v>0</v>
      </c>
      <c r="D167" s="129">
        <v>0</v>
      </c>
      <c r="E167" s="129">
        <v>6375005</v>
      </c>
      <c r="F167" s="129">
        <v>6375005</v>
      </c>
      <c r="G167" s="129">
        <v>0</v>
      </c>
      <c r="H167" s="129">
        <v>0</v>
      </c>
      <c r="I167" s="129">
        <v>6375005</v>
      </c>
      <c r="J167" s="130">
        <v>6375005</v>
      </c>
    </row>
    <row r="168" spans="1:10" ht="15">
      <c r="A168" s="113">
        <v>64233</v>
      </c>
      <c r="B168" s="114" t="s">
        <v>280</v>
      </c>
      <c r="C168" s="129">
        <v>0</v>
      </c>
      <c r="D168" s="129">
        <v>0</v>
      </c>
      <c r="E168" s="129">
        <v>200000</v>
      </c>
      <c r="F168" s="129">
        <v>200000</v>
      </c>
      <c r="G168" s="129">
        <v>0</v>
      </c>
      <c r="H168" s="129">
        <v>0</v>
      </c>
      <c r="I168" s="129">
        <v>200000</v>
      </c>
      <c r="J168" s="130">
        <v>200000</v>
      </c>
    </row>
    <row r="169" spans="1:10" ht="15">
      <c r="A169" s="113">
        <v>64235</v>
      </c>
      <c r="B169" s="114" t="s">
        <v>309</v>
      </c>
      <c r="C169" s="129">
        <v>0</v>
      </c>
      <c r="D169" s="129">
        <v>0</v>
      </c>
      <c r="E169" s="129">
        <v>64080000</v>
      </c>
      <c r="F169" s="129">
        <v>64080000</v>
      </c>
      <c r="G169" s="129">
        <v>0</v>
      </c>
      <c r="H169" s="129">
        <v>0</v>
      </c>
      <c r="I169" s="129">
        <v>64080000</v>
      </c>
      <c r="J169" s="130">
        <v>64080000</v>
      </c>
    </row>
    <row r="170" spans="1:10" ht="15">
      <c r="A170" s="113">
        <v>6424</v>
      </c>
      <c r="B170" s="114" t="s">
        <v>283</v>
      </c>
      <c r="C170" s="129">
        <v>0</v>
      </c>
      <c r="D170" s="129">
        <v>0</v>
      </c>
      <c r="E170" s="129">
        <v>2160682</v>
      </c>
      <c r="F170" s="129">
        <v>2160682</v>
      </c>
      <c r="G170" s="129">
        <v>0</v>
      </c>
      <c r="H170" s="129">
        <v>0</v>
      </c>
      <c r="I170" s="129">
        <v>2160682</v>
      </c>
      <c r="J170" s="130">
        <v>2160682</v>
      </c>
    </row>
    <row r="171" spans="1:10" ht="15">
      <c r="A171" s="113">
        <v>6425</v>
      </c>
      <c r="B171" s="114" t="s">
        <v>310</v>
      </c>
      <c r="C171" s="129">
        <v>0</v>
      </c>
      <c r="D171" s="129">
        <v>0</v>
      </c>
      <c r="E171" s="129">
        <v>3000000</v>
      </c>
      <c r="F171" s="129">
        <v>3000000</v>
      </c>
      <c r="G171" s="129">
        <v>0</v>
      </c>
      <c r="H171" s="129">
        <v>0</v>
      </c>
      <c r="I171" s="129">
        <v>3000000</v>
      </c>
      <c r="J171" s="130">
        <v>3000000</v>
      </c>
    </row>
    <row r="172" spans="1:10" ht="15">
      <c r="A172" s="113">
        <v>6427</v>
      </c>
      <c r="B172" s="114" t="s">
        <v>287</v>
      </c>
      <c r="C172" s="129">
        <v>0</v>
      </c>
      <c r="D172" s="129">
        <v>0</v>
      </c>
      <c r="E172" s="129">
        <v>213414682</v>
      </c>
      <c r="F172" s="129">
        <v>213414682</v>
      </c>
      <c r="G172" s="129">
        <v>0</v>
      </c>
      <c r="H172" s="129">
        <v>0</v>
      </c>
      <c r="I172" s="129">
        <v>213414682</v>
      </c>
      <c r="J172" s="130">
        <v>213414682</v>
      </c>
    </row>
    <row r="173" spans="1:10" ht="15">
      <c r="A173" s="113">
        <v>64271</v>
      </c>
      <c r="B173" s="114" t="s">
        <v>311</v>
      </c>
      <c r="C173" s="129">
        <v>0</v>
      </c>
      <c r="D173" s="129">
        <v>0</v>
      </c>
      <c r="E173" s="129">
        <v>1298700</v>
      </c>
      <c r="F173" s="129">
        <v>1298700</v>
      </c>
      <c r="G173" s="129">
        <v>0</v>
      </c>
      <c r="H173" s="129">
        <v>0</v>
      </c>
      <c r="I173" s="129">
        <v>1298700</v>
      </c>
      <c r="J173" s="130">
        <v>1298700</v>
      </c>
    </row>
    <row r="174" spans="1:10" ht="15">
      <c r="A174" s="113">
        <v>64272</v>
      </c>
      <c r="B174" s="114" t="s">
        <v>288</v>
      </c>
      <c r="C174" s="129">
        <v>0</v>
      </c>
      <c r="D174" s="129">
        <v>0</v>
      </c>
      <c r="E174" s="129">
        <v>8856400</v>
      </c>
      <c r="F174" s="129">
        <v>8856400</v>
      </c>
      <c r="G174" s="129">
        <v>0</v>
      </c>
      <c r="H174" s="129">
        <v>0</v>
      </c>
      <c r="I174" s="129">
        <v>8856400</v>
      </c>
      <c r="J174" s="130">
        <v>8856400</v>
      </c>
    </row>
    <row r="175" spans="1:10" ht="15">
      <c r="A175" s="113">
        <v>64273</v>
      </c>
      <c r="B175" s="114" t="s">
        <v>312</v>
      </c>
      <c r="C175" s="129">
        <v>0</v>
      </c>
      <c r="D175" s="129">
        <v>0</v>
      </c>
      <c r="E175" s="129">
        <v>7413194</v>
      </c>
      <c r="F175" s="129">
        <v>7413194</v>
      </c>
      <c r="G175" s="129">
        <v>0</v>
      </c>
      <c r="H175" s="129">
        <v>0</v>
      </c>
      <c r="I175" s="129">
        <v>7413194</v>
      </c>
      <c r="J175" s="130">
        <v>7413194</v>
      </c>
    </row>
    <row r="176" spans="1:10" ht="15">
      <c r="A176" s="113">
        <v>64275</v>
      </c>
      <c r="B176" s="114" t="s">
        <v>313</v>
      </c>
      <c r="C176" s="129">
        <v>0</v>
      </c>
      <c r="D176" s="129">
        <v>0</v>
      </c>
      <c r="E176" s="129">
        <v>46827273</v>
      </c>
      <c r="F176" s="129">
        <v>46827273</v>
      </c>
      <c r="G176" s="129">
        <v>0</v>
      </c>
      <c r="H176" s="129">
        <v>0</v>
      </c>
      <c r="I176" s="129">
        <v>46827273</v>
      </c>
      <c r="J176" s="130">
        <v>46827273</v>
      </c>
    </row>
    <row r="177" spans="1:10" ht="15">
      <c r="A177" s="113">
        <v>64276</v>
      </c>
      <c r="B177" s="114" t="s">
        <v>314</v>
      </c>
      <c r="C177" s="129">
        <v>0</v>
      </c>
      <c r="D177" s="129">
        <v>0</v>
      </c>
      <c r="E177" s="129">
        <v>40000000</v>
      </c>
      <c r="F177" s="129">
        <v>40000000</v>
      </c>
      <c r="G177" s="129">
        <v>0</v>
      </c>
      <c r="H177" s="129">
        <v>0</v>
      </c>
      <c r="I177" s="129">
        <v>40000000</v>
      </c>
      <c r="J177" s="130">
        <v>40000000</v>
      </c>
    </row>
    <row r="178" spans="1:10" ht="15">
      <c r="A178" s="113">
        <v>64278</v>
      </c>
      <c r="B178" s="114" t="s">
        <v>315</v>
      </c>
      <c r="C178" s="129">
        <v>0</v>
      </c>
      <c r="D178" s="129">
        <v>0</v>
      </c>
      <c r="E178" s="129">
        <v>109019115</v>
      </c>
      <c r="F178" s="129">
        <v>109019115</v>
      </c>
      <c r="G178" s="129">
        <v>0</v>
      </c>
      <c r="H178" s="129">
        <v>0</v>
      </c>
      <c r="I178" s="129">
        <v>109019115</v>
      </c>
      <c r="J178" s="130">
        <v>109019115</v>
      </c>
    </row>
    <row r="179" spans="1:10" ht="15">
      <c r="A179" s="113">
        <v>6428</v>
      </c>
      <c r="B179" s="114" t="s">
        <v>293</v>
      </c>
      <c r="C179" s="129">
        <v>0</v>
      </c>
      <c r="D179" s="129">
        <v>0</v>
      </c>
      <c r="E179" s="129">
        <v>572422347</v>
      </c>
      <c r="F179" s="129">
        <v>572422347</v>
      </c>
      <c r="G179" s="129">
        <v>0</v>
      </c>
      <c r="H179" s="129">
        <v>0</v>
      </c>
      <c r="I179" s="129">
        <v>572422347</v>
      </c>
      <c r="J179" s="130">
        <v>572422347</v>
      </c>
    </row>
    <row r="180" spans="1:10" ht="15">
      <c r="A180" s="113">
        <v>64282</v>
      </c>
      <c r="B180" s="114" t="s">
        <v>316</v>
      </c>
      <c r="C180" s="129">
        <v>0</v>
      </c>
      <c r="D180" s="129">
        <v>0</v>
      </c>
      <c r="E180" s="129">
        <v>76266908</v>
      </c>
      <c r="F180" s="129">
        <v>76266908</v>
      </c>
      <c r="G180" s="129">
        <v>0</v>
      </c>
      <c r="H180" s="129">
        <v>0</v>
      </c>
      <c r="I180" s="129">
        <v>76266908</v>
      </c>
      <c r="J180" s="130">
        <v>76266908</v>
      </c>
    </row>
    <row r="181" spans="1:10" ht="15">
      <c r="A181" s="113">
        <v>64283</v>
      </c>
      <c r="B181" s="114" t="s">
        <v>317</v>
      </c>
      <c r="C181" s="129">
        <v>0</v>
      </c>
      <c r="D181" s="129">
        <v>0</v>
      </c>
      <c r="E181" s="129">
        <v>405646418</v>
      </c>
      <c r="F181" s="129">
        <v>405646418</v>
      </c>
      <c r="G181" s="129">
        <v>0</v>
      </c>
      <c r="H181" s="129">
        <v>0</v>
      </c>
      <c r="I181" s="129">
        <v>405646418</v>
      </c>
      <c r="J181" s="130">
        <v>405646418</v>
      </c>
    </row>
    <row r="182" spans="1:10" ht="15">
      <c r="A182" s="113">
        <v>64284</v>
      </c>
      <c r="B182" s="114" t="s">
        <v>318</v>
      </c>
      <c r="C182" s="129">
        <v>0</v>
      </c>
      <c r="D182" s="129">
        <v>0</v>
      </c>
      <c r="E182" s="129">
        <v>1280000</v>
      </c>
      <c r="F182" s="129">
        <v>1280000</v>
      </c>
      <c r="G182" s="129">
        <v>0</v>
      </c>
      <c r="H182" s="129">
        <v>0</v>
      </c>
      <c r="I182" s="129">
        <v>1280000</v>
      </c>
      <c r="J182" s="130">
        <v>1280000</v>
      </c>
    </row>
    <row r="183" spans="1:10" ht="15">
      <c r="A183" s="113">
        <v>64287</v>
      </c>
      <c r="B183" s="114" t="s">
        <v>319</v>
      </c>
      <c r="C183" s="129">
        <v>0</v>
      </c>
      <c r="D183" s="129">
        <v>0</v>
      </c>
      <c r="E183" s="129">
        <v>79500000</v>
      </c>
      <c r="F183" s="129">
        <v>79500000</v>
      </c>
      <c r="G183" s="129">
        <v>0</v>
      </c>
      <c r="H183" s="129">
        <v>0</v>
      </c>
      <c r="I183" s="129">
        <v>79500000</v>
      </c>
      <c r="J183" s="130">
        <v>79500000</v>
      </c>
    </row>
    <row r="184" spans="1:10" ht="15">
      <c r="A184" s="113">
        <v>64288</v>
      </c>
      <c r="B184" s="114" t="s">
        <v>293</v>
      </c>
      <c r="C184" s="129">
        <v>0</v>
      </c>
      <c r="D184" s="129">
        <v>0</v>
      </c>
      <c r="E184" s="129">
        <v>9729021</v>
      </c>
      <c r="F184" s="129">
        <v>9729021</v>
      </c>
      <c r="G184" s="129">
        <v>0</v>
      </c>
      <c r="H184" s="129">
        <v>0</v>
      </c>
      <c r="I184" s="129">
        <v>9729021</v>
      </c>
      <c r="J184" s="130">
        <v>9729021</v>
      </c>
    </row>
    <row r="185" spans="1:10" ht="15">
      <c r="A185" s="113">
        <v>821</v>
      </c>
      <c r="B185" s="114" t="s">
        <v>320</v>
      </c>
      <c r="C185" s="129">
        <v>0</v>
      </c>
      <c r="D185" s="129">
        <v>0</v>
      </c>
      <c r="E185" s="129">
        <v>2231420079</v>
      </c>
      <c r="F185" s="129">
        <v>2231420079</v>
      </c>
      <c r="G185" s="129">
        <v>0</v>
      </c>
      <c r="H185" s="129">
        <v>0</v>
      </c>
      <c r="I185" s="129">
        <v>2231420079</v>
      </c>
      <c r="J185" s="130">
        <v>2231420079</v>
      </c>
    </row>
    <row r="186" spans="1:10" ht="15">
      <c r="A186" s="113">
        <v>8211</v>
      </c>
      <c r="B186" s="114" t="s">
        <v>321</v>
      </c>
      <c r="C186" s="129">
        <v>0</v>
      </c>
      <c r="D186" s="129">
        <v>0</v>
      </c>
      <c r="E186" s="129">
        <v>2231420079</v>
      </c>
      <c r="F186" s="129">
        <v>2231420079</v>
      </c>
      <c r="G186" s="129">
        <v>0</v>
      </c>
      <c r="H186" s="129">
        <v>0</v>
      </c>
      <c r="I186" s="129">
        <v>2231420079</v>
      </c>
      <c r="J186" s="130">
        <v>2231420079</v>
      </c>
    </row>
    <row r="187" spans="1:10" ht="15">
      <c r="A187" s="113">
        <v>911</v>
      </c>
      <c r="B187" s="114" t="s">
        <v>322</v>
      </c>
      <c r="C187" s="129">
        <v>0</v>
      </c>
      <c r="D187" s="129">
        <v>0</v>
      </c>
      <c r="E187" s="129">
        <v>48555754709</v>
      </c>
      <c r="F187" s="129">
        <v>48555754709</v>
      </c>
      <c r="G187" s="129">
        <v>0</v>
      </c>
      <c r="H187" s="129">
        <v>0</v>
      </c>
      <c r="I187" s="129">
        <v>48555754709</v>
      </c>
      <c r="J187" s="130">
        <v>48555754709</v>
      </c>
    </row>
    <row r="188" spans="1:10" ht="15">
      <c r="A188" s="113">
        <v>9111</v>
      </c>
      <c r="B188" s="114" t="s">
        <v>323</v>
      </c>
      <c r="C188" s="129">
        <v>0</v>
      </c>
      <c r="D188" s="129">
        <v>0</v>
      </c>
      <c r="E188" s="129">
        <v>41329060841</v>
      </c>
      <c r="F188" s="129">
        <v>41329060841</v>
      </c>
      <c r="G188" s="129">
        <v>0</v>
      </c>
      <c r="H188" s="129">
        <v>0</v>
      </c>
      <c r="I188" s="129">
        <v>41329060841</v>
      </c>
      <c r="J188" s="130">
        <v>41329060841</v>
      </c>
    </row>
    <row r="189" spans="1:10" ht="15">
      <c r="A189" s="113">
        <v>9112</v>
      </c>
      <c r="B189" s="114" t="s">
        <v>324</v>
      </c>
      <c r="C189" s="129">
        <v>0</v>
      </c>
      <c r="D189" s="129">
        <v>0</v>
      </c>
      <c r="E189" s="129">
        <v>4296122260</v>
      </c>
      <c r="F189" s="129">
        <v>4296122260</v>
      </c>
      <c r="G189" s="129">
        <v>0</v>
      </c>
      <c r="H189" s="129">
        <v>0</v>
      </c>
      <c r="I189" s="129">
        <v>4296122260</v>
      </c>
      <c r="J189" s="130">
        <v>4296122260</v>
      </c>
    </row>
    <row r="190" spans="1:10" ht="15">
      <c r="A190" s="113">
        <v>9113</v>
      </c>
      <c r="B190" s="114" t="s">
        <v>325</v>
      </c>
      <c r="C190" s="129">
        <v>0</v>
      </c>
      <c r="D190" s="129">
        <v>0</v>
      </c>
      <c r="E190" s="129">
        <v>2073865041</v>
      </c>
      <c r="F190" s="129">
        <v>2073865041</v>
      </c>
      <c r="G190" s="129">
        <v>0</v>
      </c>
      <c r="H190" s="129">
        <v>0</v>
      </c>
      <c r="I190" s="129">
        <v>2073865041</v>
      </c>
      <c r="J190" s="130">
        <v>2073865041</v>
      </c>
    </row>
    <row r="191" spans="1:10" ht="15.75" thickBot="1">
      <c r="A191" s="115">
        <v>9114</v>
      </c>
      <c r="B191" s="116" t="s">
        <v>330</v>
      </c>
      <c r="C191" s="131">
        <v>0</v>
      </c>
      <c r="D191" s="131">
        <v>0</v>
      </c>
      <c r="E191" s="131">
        <v>856706567</v>
      </c>
      <c r="F191" s="131">
        <v>856706567</v>
      </c>
      <c r="G191" s="131">
        <v>0</v>
      </c>
      <c r="H191" s="131">
        <v>0</v>
      </c>
      <c r="I191" s="131">
        <v>856706567</v>
      </c>
      <c r="J191" s="132">
        <v>856706567</v>
      </c>
    </row>
  </sheetData>
  <mergeCells count="13">
    <mergeCell ref="A1:D1"/>
    <mergeCell ref="A2:D2"/>
    <mergeCell ref="F1:J1"/>
    <mergeCell ref="I8:J8"/>
    <mergeCell ref="A6:J6"/>
    <mergeCell ref="A5:J5"/>
    <mergeCell ref="F2:J2"/>
    <mergeCell ref="F3:J3"/>
    <mergeCell ref="A8:A9"/>
    <mergeCell ref="B8:B9"/>
    <mergeCell ref="C8:D8"/>
    <mergeCell ref="E8:F8"/>
    <mergeCell ref="G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THIEN</cp:lastModifiedBy>
  <cp:lastPrinted>2013-04-23T02:27:34Z</cp:lastPrinted>
  <dcterms:created xsi:type="dcterms:W3CDTF">2006-11-13T03:33:56Z</dcterms:created>
  <dcterms:modified xsi:type="dcterms:W3CDTF">2013-07-04T08:00:46Z</dcterms:modified>
  <cp:category/>
  <cp:version/>
  <cp:contentType/>
  <cp:contentStatus/>
</cp:coreProperties>
</file>