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0"/>
  </bookViews>
  <sheets>
    <sheet name="CanDoiKeToan" sheetId="1" r:id="rId1"/>
    <sheet name="KetQuaKinhDoanh" sheetId="2" r:id="rId2"/>
    <sheet name="Luuchuyentiente" sheetId="3" r:id="rId3"/>
    <sheet name="Candoiphatsin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<sst xmlns="http://schemas.openxmlformats.org/spreadsheetml/2006/main" count="484" uniqueCount="407">
  <si>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</si>
  <si>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</si>
  <si>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</si>
  <si>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</si>
  <si>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</si>
  <si>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</si>
  <si>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</si>
  <si>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</si>
  <si>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</si>
  <si>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</si>
  <si>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</si>
  <si>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</si>
  <si>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</si>
  <si>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</si>
  <si>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</si>
  <si>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</si>
  <si>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</si>
  <si>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</si>
  <si>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</si>
  <si>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</si>
  <si>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</si>
  <si>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</si>
  <si>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</si>
  <si>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</si>
  <si>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</si>
  <si>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</si>
  <si>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</si>
  <si>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</si>
  <si>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</si>
  <si>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</si>
  <si>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</si>
  <si>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</si>
  <si>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</si>
  <si>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</si>
  <si>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</si>
  <si>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</si>
  <si>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</si>
  <si>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</si>
  <si>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</si>
  <si>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</si>
  <si>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</si>
  <si>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</si>
  <si>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</si>
  <si>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</si>
  <si>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</si>
  <si>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</si>
  <si>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</si>
  <si>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</si>
  <si>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</si>
  <si>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</si>
  <si>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</si>
  <si>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</si>
  <si>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</si>
  <si>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</si>
  <si>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</si>
  <si>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</si>
  <si>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</si>
  <si>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</si>
  <si>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</si>
  <si>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</si>
  <si>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</si>
  <si>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</si>
  <si>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</si>
  <si>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</si>
  <si>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</si>
  <si>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</si>
  <si>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</si>
  <si>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</si>
  <si>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</si>
  <si>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</si>
  <si>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</si>
  <si>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</si>
  <si>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</si>
  <si>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</si>
  <si>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</si>
  <si>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</si>
  <si>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</si>
  <si>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</si>
  <si>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</si>
  <si>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</si>
  <si>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</si>
  <si>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</si>
  <si>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</si>
  <si>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</si>
  <si>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</si>
  <si>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</si>
  <si>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</si>
  <si>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</si>
  <si>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</si>
  <si>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</si>
  <si>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</si>
  <si>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</si>
  <si>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</si>
  <si>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</si>
  <si>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</si>
  <si>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</si>
  <si>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</si>
  <si>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</si>
  <si>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</si>
  <si>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</si>
  <si>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</si>
  <si>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</si>
  <si>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</si>
  <si>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</si>
  <si>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</si>
  <si>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</si>
  <si>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</si>
  <si>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</si>
  <si>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</si>
  <si>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</si>
  <si>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</si>
  <si>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</si>
  <si>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</si>
  <si>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</si>
  <si>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</si>
  <si>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</si>
  <si>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</si>
  <si>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</si>
  <si>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</si>
  <si>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</si>
  <si>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</si>
  <si>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</si>
  <si>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</si>
  <si>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</si>
  <si>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</si>
  <si>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</si>
  <si>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</si>
  <si>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</si>
  <si>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</si>
  <si>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</si>
  <si>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</si>
  <si>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</si>
  <si>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</si>
  <si>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</si>
  <si>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</si>
  <si>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</si>
  <si>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</si>
  <si>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</si>
  <si>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</si>
  <si>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</si>
  <si>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</si>
  <si>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</si>
  <si>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</si>
  <si>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</si>
  <si>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</si>
  <si>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</si>
  <si>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</si>
  <si>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</si>
  <si>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</si>
  <si>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</si>
  <si>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</si>
  <si>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</si>
  <si>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</si>
  <si>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</si>
  <si>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</si>
  <si>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</si>
  <si>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</si>
  <si>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</si>
  <si>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</si>
  <si>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</si>
  <si>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</si>
  <si>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</si>
  <si>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</si>
  <si>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</si>
  <si>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</si>
  <si>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</si>
  <si>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</si>
  <si>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</si>
  <si>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</si>
  <si>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</si>
  <si>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</si>
  <si>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</si>
  <si>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</si>
  <si>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</si>
  <si>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</si>
  <si>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</si>
  <si>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</si>
  <si>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</si>
  <si>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</si>
  <si>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</si>
  <si>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</si>
  <si>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</si>
  <si>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</si>
  <si>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</si>
  <si>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</si>
  <si>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</si>
  <si>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</si>
  <si>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</si>
  <si>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</si>
  <si>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</si>
  <si>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</si>
  <si>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</si>
  <si>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</si>
  <si>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</si>
  <si>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</si>
  <si>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</si>
  <si>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</si>
  <si>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</si>
  <si>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</si>
  <si>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</si>
  <si>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</si>
  <si>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</si>
  <si>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</si>
  <si>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</si>
  <si>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</si>
  <si>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</si>
  <si>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</si>
  <si>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</si>
  <si>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</si>
  <si>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</si>
  <si>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</si>
  <si>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</si>
  <si>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</si>
  <si>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</si>
  <si>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</si>
  <si>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</si>
  <si>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</si>
  <si>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</si>
  <si>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</si>
  <si>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</si>
  <si>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</si>
  <si>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</si>
  <si>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</si>
  <si>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</si>
  <si>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</si>
  <si>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</si>
  <si>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</si>
  <si>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</si>
  <si>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</si>
  <si>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</si>
  <si>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</si>
  <si>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</si>
  <si>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</si>
  <si>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</si>
  <si>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</si>
  <si>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</si>
  <si>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</si>
  <si>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</si>
  <si>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</si>
  <si>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</si>
  <si>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</si>
  <si>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</si>
  <si>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</si>
  <si>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</si>
  <si>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</si>
  <si>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</si>
  <si>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</si>
  <si>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</si>
  <si>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</si>
  <si>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</si>
  <si>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</si>
  <si>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</si>
  <si>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</si>
  <si>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</si>
  <si>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</si>
  <si>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</si>
  <si>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</si>
  <si>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</si>
  <si>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</si>
  <si>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</si>
  <si>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</si>
  <si>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</si>
  <si>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</si>
  <si>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</si>
  <si>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</si>
  <si>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</si>
  <si>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</si>
  <si>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</si>
  <si>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</si>
  <si>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</si>
  <si>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</si>
  <si>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</si>
  <si>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</si>
  <si>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</si>
  <si>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</si>
  <si>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</si>
  <si>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</si>
  <si>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</si>
  <si>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</si>
  <si>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</si>
  <si>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</si>
  <si>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</si>
  <si>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</si>
  <si>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</si>
  <si>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</si>
  <si>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</si>
  <si>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</si>
  <si>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</si>
  <si>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</si>
  <si>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</si>
  <si>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</si>
  <si>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</si>
  <si>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</si>
  <si>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</si>
  <si>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</si>
  <si>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</si>
  <si>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</si>
  <si>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</si>
  <si>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</si>
  <si>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</si>
  <si>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</si>
  <si>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</si>
  <si>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</si>
  <si>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</si>
  <si>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</si>
  <si>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</si>
  <si>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</si>
  <si>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</si>
  <si>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</si>
  <si>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</si>
  <si>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</si>
  <si>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</si>
  <si>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</si>
  <si>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</si>
  <si>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</si>
  <si>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</si>
  <si>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</si>
  <si>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</si>
  <si>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</si>
  <si>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</si>
  <si>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</si>
  <si>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</si>
  <si>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</si>
  <si>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</si>
  <si>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</si>
  <si>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</si>
  <si>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 xml:space="preserve"> Tµi kho¶n tiÒn göi VN§                 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</si>
  <si>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</si>
  <si>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</si>
  <si>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</si>
  <si>
    <t>Mẫu số B 03 – DN</t>
  </si>
  <si>
    <t>BÁO CÁO LƯU CHUYỂN TIỀN TỆ</t>
  </si>
  <si>
    <t>Chỉ tiêu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</si>
  <si>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</si>
  <si>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</si>
  <si>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</si>
  <si>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</si>
  <si>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</si>
  <si>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</si>
  <si>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</si>
  <si>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-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</si>
  <si>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</si>
  <si>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</si>
  <si>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</si>
  <si>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</si>
  <si>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</si>
  <si>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</si>
  <si>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</si>
  <si>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</si>
  <si>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</si>
  <si>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</si>
  <si>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</si>
  <si>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</si>
  <si>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</si>
  <si>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</si>
  <si>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</si>
  <si>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</si>
  <si>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</si>
  <si>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</si>
  <si>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</si>
  <si>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</si>
  <si>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</si>
  <si>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</si>
  <si>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</si>
  <si>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</si>
  <si>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</si>
  <si>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</si>
  <si>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</si>
  <si>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</si>
  <si>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</si>
  <si>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</si>
  <si>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</si>
  <si>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</si>
  <si>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</si>
  <si>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</si>
  <si>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MÉu sè S06-DN</t>
  </si>
  <si>
    <t>B¶ng c©n ®èi ph¸t sinh c¸c tµi kho¶n</t>
  </si>
  <si>
    <t xml:space="preserve">Söa ch÷a lín TSC§                                                                                                                </t>
  </si>
  <si>
    <t xml:space="preserve">Doanh thu n©ng h¹ container cÈu RTG 6+1                                                                                          </t>
  </si>
  <si>
    <t xml:space="preserve">Chi phÝ nguyªn nh©n c«ng trùc tiÕp (L¸i CÈu RTG)                                                                                 </t>
  </si>
  <si>
    <t xml:space="preserve">Chi phÝ b»ng tiÒn kh¸c (CÈu RTG)                                                                                                 </t>
  </si>
  <si>
    <t xml:space="preserve">ThuÕ thu nhËp c¸ nh©n khÇu trõ 5% tõ tiÒn cæ tøc                                                                                 </t>
  </si>
  <si>
    <t xml:space="preserve">Chi phÝ nguyªn nh©n c«ng trùc tiÕp (Ho¹t ®éng vËn t¶i)                                                                           </t>
  </si>
  <si>
    <t xml:space="preserve">Chi phÝ  söa ch÷a CÈu KE                                                                                                         </t>
  </si>
  <si>
    <t xml:space="preserve">§iÖn cÇu tµu                                                                                                                     </t>
  </si>
  <si>
    <t xml:space="preserve">§iÖn cÈu RTG                                                                                                                     </t>
  </si>
  <si>
    <t>Từ ngày 01/04/2013 đến 30/06/2013</t>
  </si>
  <si>
    <t>Tp.HCM, ngày 30 tháng 06 năm 2013</t>
  </si>
  <si>
    <t>Tại ngày 30 tháng 06 năm 2013</t>
  </si>
  <si>
    <t>Tõ ngµy: 01/04/2013 ®Õn ngµy: 30/06/2013</t>
  </si>
  <si>
    <t xml:space="preserve">Chi phÝ s¶n xuÊt kinh doanh dë dang (VËn t¶i hµng ho¸)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</si>
  <si>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</si>
  <si>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</si>
  <si>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Doanh thu vËn t¶i                                                                                                                </t>
  </si>
  <si>
    <t xml:space="preserve">Doanh thu chªnh lÖch tû gi¸                                                                                                      </t>
  </si>
  <si>
    <t xml:space="preserve">Chi phÝ nguyªn vËt liÖu trùc tiÕp xe ®Çu kÐo                                                                                     </t>
  </si>
  <si>
    <t xml:space="preserve">Chi phÝ nguyªn vËt liÖu trùc tiÕp cÈu RTG                                                                                        </t>
  </si>
  <si>
    <t xml:space="preserve">Chi phÝ  söa ch÷a xe ®Çu kÐo                                                                                                     </t>
  </si>
  <si>
    <t xml:space="preserve">Chi phÝ  söa ch÷a CÈu Kocks                                                                                                      </t>
  </si>
  <si>
    <t xml:space="preserve">Chi phÝ  söa ch÷a CÈu RTG 6+1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</si>
  <si>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</si>
  <si>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(VËn t¶i hµng ho¸)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</si>
  <si>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</si>
  <si>
    <t xml:space="preserve">Chi phÝ b¨ng tiÒn kh¸c (VËn t¶i quèc tÕ)                                                                                         </t>
  </si>
  <si>
    <t xml:space="preserve">N­íc                                                                                                                             </t>
  </si>
  <si>
    <t>Quý 2/ 2013</t>
  </si>
  <si>
    <t>(Đã ký)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</si>
</sst>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24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sz val="10"/>
      <name val="Arial"/>
      <family val="0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top" wrapText="1"/>
    </xf>
    <xf numFmtId="185" fontId="8" fillId="0" borderId="4" xfId="15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4" xfId="0" applyFont="1" applyBorder="1" applyAlignment="1" quotePrefix="1">
      <alignment horizontal="center" vertical="top" wrapText="1"/>
    </xf>
    <xf numFmtId="185" fontId="4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85" fontId="8" fillId="0" borderId="9" xfId="15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85" fontId="4" fillId="0" borderId="4" xfId="15" applyNumberFormat="1" applyFont="1" applyBorder="1" applyAlignment="1">
      <alignment vertical="top" wrapText="1"/>
    </xf>
    <xf numFmtId="185" fontId="8" fillId="0" borderId="4" xfId="15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85" fontId="4" fillId="0" borderId="11" xfId="15" applyNumberFormat="1" applyFont="1" applyBorder="1" applyAlignment="1">
      <alignment vertical="top" wrapText="1"/>
    </xf>
    <xf numFmtId="185" fontId="8" fillId="0" borderId="11" xfId="15" applyNumberFormat="1" applyFont="1" applyBorder="1" applyAlignment="1">
      <alignment vertical="top" wrapText="1"/>
    </xf>
    <xf numFmtId="185" fontId="8" fillId="0" borderId="1" xfId="15" applyNumberFormat="1" applyFont="1" applyBorder="1" applyAlignment="1">
      <alignment vertical="top" wrapText="1"/>
    </xf>
    <xf numFmtId="185" fontId="4" fillId="0" borderId="0" xfId="0" applyNumberFormat="1" applyFont="1" applyAlignment="1">
      <alignment/>
    </xf>
    <xf numFmtId="0" fontId="4" fillId="0" borderId="4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185" fontId="4" fillId="0" borderId="9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horizontal="right" vertical="top" wrapText="1"/>
    </xf>
    <xf numFmtId="185" fontId="4" fillId="0" borderId="7" xfId="15" applyNumberFormat="1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85" fontId="8" fillId="0" borderId="9" xfId="15" applyNumberFormat="1" applyFont="1" applyBorder="1" applyAlignment="1">
      <alignment vertical="top" wrapText="1"/>
    </xf>
    <xf numFmtId="185" fontId="8" fillId="0" borderId="7" xfId="15" applyNumberFormat="1" applyFont="1" applyBorder="1" applyAlignment="1">
      <alignment vertical="top" wrapText="1"/>
    </xf>
    <xf numFmtId="10" fontId="8" fillId="0" borderId="0" xfId="22" applyNumberFormat="1" applyFont="1" applyAlignment="1">
      <alignment/>
    </xf>
    <xf numFmtId="185" fontId="8" fillId="0" borderId="0" xfId="15" applyNumberFormat="1" applyFont="1" applyAlignment="1">
      <alignment/>
    </xf>
    <xf numFmtId="185" fontId="4" fillId="0" borderId="0" xfId="15" applyNumberFormat="1" applyFont="1" applyAlignment="1">
      <alignment/>
    </xf>
    <xf numFmtId="185" fontId="8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95" fontId="13" fillId="0" borderId="13" xfId="15" applyNumberFormat="1" applyFont="1" applyBorder="1" applyAlignment="1">
      <alignment horizontal="right"/>
    </xf>
    <xf numFmtId="195" fontId="13" fillId="0" borderId="14" xfId="15" applyNumberFormat="1" applyFont="1" applyBorder="1" applyAlignment="1">
      <alignment horizontal="right"/>
    </xf>
    <xf numFmtId="195" fontId="13" fillId="0" borderId="15" xfId="15" applyNumberFormat="1" applyFont="1" applyBorder="1" applyAlignment="1">
      <alignment horizontal="right"/>
    </xf>
    <xf numFmtId="195" fontId="13" fillId="0" borderId="16" xfId="15" applyNumberFormat="1" applyFont="1" applyBorder="1" applyAlignment="1">
      <alignment horizontal="right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justify" vertical="top" wrapText="1"/>
    </xf>
    <xf numFmtId="41" fontId="18" fillId="0" borderId="4" xfId="16" applyFont="1" applyBorder="1" applyAlignment="1">
      <alignment horizontal="left"/>
    </xf>
    <xf numFmtId="41" fontId="4" fillId="0" borderId="4" xfId="16" applyFont="1" applyBorder="1" applyAlignment="1">
      <alignment horizontal="left" vertical="top" wrapText="1"/>
    </xf>
    <xf numFmtId="41" fontId="4" fillId="0" borderId="4" xfId="16" applyFont="1" applyBorder="1" applyAlignment="1">
      <alignment horizontal="right" vertical="top" wrapText="1"/>
    </xf>
    <xf numFmtId="41" fontId="19" fillId="0" borderId="4" xfId="16" applyFont="1" applyBorder="1" applyAlignment="1">
      <alignment horizontal="left"/>
    </xf>
    <xf numFmtId="0" fontId="17" fillId="0" borderId="3" xfId="0" applyFont="1" applyBorder="1" applyAlignment="1">
      <alignment horizontal="center" vertical="top" wrapText="1"/>
    </xf>
    <xf numFmtId="41" fontId="17" fillId="0" borderId="4" xfId="16" applyFont="1" applyBorder="1" applyAlignment="1">
      <alignment horizontal="left" vertical="top" wrapText="1"/>
    </xf>
    <xf numFmtId="41" fontId="4" fillId="0" borderId="3" xfId="16" applyFont="1" applyBorder="1" applyAlignment="1">
      <alignment horizontal="left" vertical="top" wrapText="1"/>
    </xf>
    <xf numFmtId="41" fontId="4" fillId="0" borderId="3" xfId="16" applyFont="1" applyBorder="1" applyAlignment="1">
      <alignment horizontal="right" vertical="top" wrapText="1"/>
    </xf>
    <xf numFmtId="41" fontId="17" fillId="0" borderId="3" xfId="16" applyFont="1" applyBorder="1" applyAlignment="1">
      <alignment horizontal="left" vertical="top" wrapText="1"/>
    </xf>
    <xf numFmtId="41" fontId="20" fillId="0" borderId="4" xfId="16" applyFont="1" applyBorder="1" applyAlignment="1">
      <alignment horizontal="left"/>
    </xf>
    <xf numFmtId="193" fontId="18" fillId="0" borderId="2" xfId="16" applyNumberFormat="1" applyFont="1" applyBorder="1" applyAlignment="1">
      <alignment/>
    </xf>
    <xf numFmtId="41" fontId="8" fillId="0" borderId="3" xfId="16" applyFont="1" applyBorder="1" applyAlignment="1">
      <alignment horizontal="left" vertical="top" wrapText="1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1" fontId="18" fillId="0" borderId="1" xfId="16" applyFont="1" applyBorder="1" applyAlignment="1">
      <alignment horizontal="left"/>
    </xf>
    <xf numFmtId="41" fontId="8" fillId="0" borderId="1" xfId="16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41" fontId="4" fillId="0" borderId="11" xfId="16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185" fontId="4" fillId="0" borderId="4" xfId="15" applyNumberFormat="1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5" fontId="4" fillId="0" borderId="1" xfId="15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0" fontId="21" fillId="0" borderId="0" xfId="21">
      <alignment/>
      <protection/>
    </xf>
    <xf numFmtId="0" fontId="13" fillId="2" borderId="13" xfId="21" applyFont="1" applyFill="1" applyBorder="1" applyAlignment="1">
      <alignment horizontal="center" vertical="center"/>
      <protection/>
    </xf>
    <xf numFmtId="0" fontId="12" fillId="2" borderId="13" xfId="21" applyFont="1" applyFill="1" applyBorder="1" applyAlignment="1">
      <alignment horizontal="center" vertical="center"/>
      <protection/>
    </xf>
    <xf numFmtId="0" fontId="12" fillId="2" borderId="14" xfId="21" applyFont="1" applyFill="1" applyBorder="1" applyAlignment="1">
      <alignment horizontal="center" vertical="center"/>
      <protection/>
    </xf>
    <xf numFmtId="0" fontId="13" fillId="0" borderId="19" xfId="21" applyFont="1" applyBorder="1" applyAlignment="1">
      <alignment horizontal="left"/>
      <protection/>
    </xf>
    <xf numFmtId="0" fontId="13" fillId="0" borderId="13" xfId="21" applyFont="1" applyBorder="1" applyAlignment="1">
      <alignment horizontal="left"/>
      <protection/>
    </xf>
    <xf numFmtId="0" fontId="13" fillId="0" borderId="20" xfId="21" applyFont="1" applyBorder="1" applyAlignment="1">
      <alignment horizontal="left"/>
      <protection/>
    </xf>
    <xf numFmtId="0" fontId="13" fillId="0" borderId="15" xfId="21" applyFont="1" applyBorder="1" applyAlignment="1">
      <alignment horizontal="left"/>
      <protection/>
    </xf>
    <xf numFmtId="9" fontId="4" fillId="0" borderId="0" xfId="22" applyFont="1" applyAlignment="1">
      <alignment/>
    </xf>
    <xf numFmtId="41" fontId="19" fillId="0" borderId="4" xfId="16" applyFont="1" applyFill="1" applyBorder="1" applyAlignment="1">
      <alignment horizontal="left"/>
    </xf>
    <xf numFmtId="41" fontId="19" fillId="0" borderId="4" xfId="16" applyFont="1" applyFill="1" applyBorder="1" applyAlignment="1">
      <alignment horizontal="left"/>
    </xf>
    <xf numFmtId="41" fontId="4" fillId="0" borderId="4" xfId="16" applyFont="1" applyFill="1" applyBorder="1" applyAlignment="1">
      <alignment horizontal="left" vertical="top" wrapText="1"/>
    </xf>
    <xf numFmtId="41" fontId="4" fillId="0" borderId="4" xfId="16" applyFont="1" applyFill="1" applyBorder="1" applyAlignment="1">
      <alignment horizontal="left" vertical="top" wrapText="1"/>
    </xf>
    <xf numFmtId="41" fontId="4" fillId="0" borderId="3" xfId="16" applyFont="1" applyFill="1" applyBorder="1" applyAlignment="1">
      <alignment horizontal="left" vertical="top" wrapText="1"/>
    </xf>
    <xf numFmtId="41" fontId="4" fillId="0" borderId="3" xfId="16" applyFont="1" applyFill="1" applyBorder="1" applyAlignment="1">
      <alignment horizontal="right" vertical="top" wrapText="1"/>
    </xf>
    <xf numFmtId="41" fontId="17" fillId="0" borderId="3" xfId="16" applyFont="1" applyFill="1" applyBorder="1" applyAlignment="1">
      <alignment horizontal="left" vertical="top" wrapText="1"/>
    </xf>
    <xf numFmtId="41" fontId="20" fillId="0" borderId="4" xfId="16" applyFont="1" applyFill="1" applyBorder="1" applyAlignment="1">
      <alignment horizontal="left"/>
    </xf>
    <xf numFmtId="41" fontId="4" fillId="0" borderId="0" xfId="0" applyNumberFormat="1" applyFont="1" applyAlignment="1">
      <alignment horizontal="right"/>
    </xf>
    <xf numFmtId="9" fontId="8" fillId="0" borderId="0" xfId="22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185" fontId="8" fillId="0" borderId="4" xfId="15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1" fontId="4" fillId="0" borderId="4" xfId="16" applyFont="1" applyFill="1" applyBorder="1" applyAlignment="1">
      <alignment horizontal="left" vertical="top" wrapText="1"/>
    </xf>
    <xf numFmtId="41" fontId="4" fillId="0" borderId="4" xfId="16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1" fillId="2" borderId="21" xfId="21" applyFont="1" applyFill="1" applyBorder="1" applyAlignment="1">
      <alignment horizontal="center" vertical="center"/>
      <protection/>
    </xf>
    <xf numFmtId="0" fontId="11" fillId="2" borderId="19" xfId="21" applyFont="1" applyFill="1" applyBorder="1" applyAlignment="1">
      <alignment horizontal="center" vertical="center"/>
      <protection/>
    </xf>
    <xf numFmtId="0" fontId="11" fillId="2" borderId="22" xfId="21" applyFont="1" applyFill="1" applyBorder="1" applyAlignment="1">
      <alignment horizontal="center" vertical="center"/>
      <protection/>
    </xf>
    <xf numFmtId="0" fontId="11" fillId="2" borderId="13" xfId="21" applyFont="1" applyFill="1" applyBorder="1" applyAlignment="1">
      <alignment horizontal="center" vertical="center"/>
      <protection/>
    </xf>
    <xf numFmtId="0" fontId="11" fillId="2" borderId="23" xfId="21" applyFont="1" applyFill="1" applyBorder="1" applyAlignment="1">
      <alignment horizontal="center" vertical="center"/>
      <protection/>
    </xf>
    <xf numFmtId="0" fontId="10" fillId="0" borderId="0" xfId="21" applyFont="1" applyAlignment="1">
      <alignment/>
      <protection/>
    </xf>
    <xf numFmtId="0" fontId="12" fillId="0" borderId="0" xfId="21" applyFont="1" applyAlignment="1">
      <alignment/>
      <protection/>
    </xf>
    <xf numFmtId="0" fontId="11" fillId="0" borderId="0" xfId="21" applyFont="1" applyAlignment="1">
      <alignment horizontal="center" vertical="center"/>
      <protection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doiphatsi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Downloads\Bao_Cao_Tai_Chinh%20Q1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"/>
      <sheetName val="Candoiphatsinh"/>
      <sheetName val="CanDoiKeToan (2)"/>
      <sheetName val="KetQuaKinhDoanh (2)"/>
      <sheetName val="Candoiphatsinh (2)"/>
    </sheetNames>
    <sheetDataSet>
      <sheetData sheetId="6">
        <row r="96">
          <cell r="F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18">
      <selection activeCell="A136" sqref="A136"/>
    </sheetView>
  </sheetViews>
  <sheetFormatPr defaultColWidth="9.140625" defaultRowHeight="15"/>
  <cols>
    <col min="1" max="1" width="46.57421875" style="1" customWidth="1"/>
    <col min="2" max="2" width="6.140625" style="1" customWidth="1"/>
    <col min="3" max="3" width="7.421875" style="1" customWidth="1"/>
    <col min="4" max="4" width="20.7109375" style="1" customWidth="1"/>
    <col min="5" max="5" width="21.00390625" style="1" bestFit="1" customWidth="1"/>
    <col min="6" max="6" width="22.57421875" style="1" customWidth="1"/>
    <col min="7" max="16384" width="9.140625" style="1" customWidth="1"/>
  </cols>
  <sheetData>
    <row r="1" spans="1:5" ht="15">
      <c r="A1" s="2" t="s">
        <v>151</v>
      </c>
      <c r="B1" s="135" t="s">
        <v>144</v>
      </c>
      <c r="C1" s="135"/>
      <c r="D1" s="135"/>
      <c r="E1" s="135"/>
    </row>
    <row r="2" spans="1:5" ht="15">
      <c r="A2" s="2"/>
      <c r="B2" s="136" t="s">
        <v>145</v>
      </c>
      <c r="C2" s="136"/>
      <c r="D2" s="136"/>
      <c r="E2" s="136"/>
    </row>
    <row r="3" spans="1:5" ht="15">
      <c r="A3" s="2"/>
      <c r="B3" s="136" t="s">
        <v>146</v>
      </c>
      <c r="C3" s="136"/>
      <c r="D3" s="136"/>
      <c r="E3" s="136"/>
    </row>
    <row r="4" spans="1:2" ht="15">
      <c r="A4" s="2"/>
      <c r="B4" s="3"/>
    </row>
    <row r="5" spans="1:5" s="12" customFormat="1" ht="16.5">
      <c r="A5" s="132" t="s">
        <v>0</v>
      </c>
      <c r="B5" s="132"/>
      <c r="C5" s="132"/>
      <c r="D5" s="132"/>
      <c r="E5" s="132"/>
    </row>
    <row r="6" spans="1:5" s="12" customFormat="1" ht="16.5">
      <c r="A6" s="133" t="s">
        <v>388</v>
      </c>
      <c r="B6" s="133"/>
      <c r="C6" s="133"/>
      <c r="D6" s="133"/>
      <c r="E6" s="133"/>
    </row>
    <row r="7" s="12" customFormat="1" ht="17.25" thickBot="1">
      <c r="E7" s="37" t="s">
        <v>150</v>
      </c>
    </row>
    <row r="8" spans="1:5" s="12" customFormat="1" ht="33">
      <c r="A8" s="97" t="s">
        <v>1</v>
      </c>
      <c r="B8" s="97" t="s">
        <v>143</v>
      </c>
      <c r="C8" s="100" t="s">
        <v>2</v>
      </c>
      <c r="D8" s="97" t="s">
        <v>153</v>
      </c>
      <c r="E8" s="98" t="s">
        <v>152</v>
      </c>
    </row>
    <row r="9" spans="1:5" s="12" customFormat="1" ht="17.25" thickBot="1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5" s="12" customFormat="1" ht="34.5" customHeight="1">
      <c r="A10" s="101" t="s">
        <v>3</v>
      </c>
      <c r="B10" s="40">
        <v>100</v>
      </c>
      <c r="C10" s="40"/>
      <c r="D10" s="42">
        <f>D11+D15+D18+D25+D28</f>
        <v>27730634840</v>
      </c>
      <c r="E10" s="42">
        <f>E11+E15+E18+E25+E28</f>
        <v>33438519862</v>
      </c>
    </row>
    <row r="11" spans="1:5" s="18" customFormat="1" ht="16.5">
      <c r="A11" s="102" t="s">
        <v>4</v>
      </c>
      <c r="B11" s="21">
        <v>110</v>
      </c>
      <c r="C11" s="21"/>
      <c r="D11" s="39">
        <f>D12+D13+D14</f>
        <v>15404305739</v>
      </c>
      <c r="E11" s="39">
        <f>E12+E13+E14</f>
        <v>15537152091</v>
      </c>
    </row>
    <row r="12" spans="1:5" s="12" customFormat="1" ht="16.5">
      <c r="A12" s="45" t="s">
        <v>163</v>
      </c>
      <c r="B12" s="23">
        <v>111</v>
      </c>
      <c r="C12" s="23" t="s">
        <v>5</v>
      </c>
      <c r="D12" s="38">
        <v>340377505</v>
      </c>
      <c r="E12" s="38">
        <v>452169588</v>
      </c>
    </row>
    <row r="13" spans="1:5" s="12" customFormat="1" ht="16.5">
      <c r="A13" s="45" t="s">
        <v>164</v>
      </c>
      <c r="B13" s="23"/>
      <c r="C13" s="23"/>
      <c r="D13" s="38">
        <v>5063928234</v>
      </c>
      <c r="E13" s="38">
        <v>15084982503</v>
      </c>
    </row>
    <row r="14" spans="1:5" s="12" customFormat="1" ht="16.5">
      <c r="A14" s="45" t="s">
        <v>165</v>
      </c>
      <c r="B14" s="23">
        <v>112</v>
      </c>
      <c r="C14" s="23"/>
      <c r="D14" s="38">
        <v>10000000000</v>
      </c>
      <c r="E14" s="38">
        <v>0</v>
      </c>
    </row>
    <row r="15" spans="1:5" s="12" customFormat="1" ht="16.5">
      <c r="A15" s="102" t="s">
        <v>6</v>
      </c>
      <c r="B15" s="21">
        <v>120</v>
      </c>
      <c r="C15" s="23" t="s">
        <v>7</v>
      </c>
      <c r="D15" s="39">
        <f>SUM(D16:D17)</f>
        <v>0</v>
      </c>
      <c r="E15" s="39">
        <f>SUM(E16:E17)</f>
        <v>0</v>
      </c>
    </row>
    <row r="16" spans="1:5" s="12" customFormat="1" ht="16.5">
      <c r="A16" s="45" t="s">
        <v>8</v>
      </c>
      <c r="B16" s="23">
        <v>121</v>
      </c>
      <c r="C16" s="23"/>
      <c r="D16" s="38"/>
      <c r="E16" s="38"/>
    </row>
    <row r="17" spans="1:5" s="12" customFormat="1" ht="33">
      <c r="A17" s="45" t="s">
        <v>9</v>
      </c>
      <c r="B17" s="23">
        <v>129</v>
      </c>
      <c r="C17" s="23"/>
      <c r="D17" s="38"/>
      <c r="E17" s="38"/>
    </row>
    <row r="18" spans="1:5" s="12" customFormat="1" ht="16.5">
      <c r="A18" s="102" t="s">
        <v>10</v>
      </c>
      <c r="B18" s="21">
        <v>130</v>
      </c>
      <c r="C18" s="21"/>
      <c r="D18" s="39">
        <f>SUM(D19:D24)</f>
        <v>10826114670</v>
      </c>
      <c r="E18" s="39">
        <f>SUM(E19:E24)</f>
        <v>17807389997</v>
      </c>
    </row>
    <row r="19" spans="1:5" s="12" customFormat="1" ht="16.5">
      <c r="A19" s="45" t="s">
        <v>11</v>
      </c>
      <c r="B19" s="23">
        <v>131</v>
      </c>
      <c r="C19" s="23"/>
      <c r="D19" s="38">
        <v>9999390350</v>
      </c>
      <c r="E19" s="38">
        <v>13316171744</v>
      </c>
    </row>
    <row r="20" spans="1:5" s="12" customFormat="1" ht="16.5">
      <c r="A20" s="45" t="s">
        <v>12</v>
      </c>
      <c r="B20" s="23">
        <v>132</v>
      </c>
      <c r="C20" s="23"/>
      <c r="D20" s="38">
        <v>756957653</v>
      </c>
      <c r="E20" s="38">
        <v>678866743</v>
      </c>
    </row>
    <row r="21" spans="1:5" s="12" customFormat="1" ht="16.5">
      <c r="A21" s="45" t="s">
        <v>13</v>
      </c>
      <c r="B21" s="23">
        <v>133</v>
      </c>
      <c r="C21" s="23"/>
      <c r="D21" s="38"/>
      <c r="E21" s="38"/>
    </row>
    <row r="22" spans="1:5" s="12" customFormat="1" ht="33">
      <c r="A22" s="45" t="s">
        <v>14</v>
      </c>
      <c r="B22" s="23">
        <v>134</v>
      </c>
      <c r="C22" s="23"/>
      <c r="D22" s="38"/>
      <c r="E22" s="38"/>
    </row>
    <row r="23" spans="1:5" s="12" customFormat="1" ht="16.5">
      <c r="A23" s="45" t="s">
        <v>15</v>
      </c>
      <c r="B23" s="23">
        <v>135</v>
      </c>
      <c r="C23" s="23" t="s">
        <v>16</v>
      </c>
      <c r="D23" s="38">
        <f>31666667+38100000</f>
        <v>69766667</v>
      </c>
      <c r="E23" s="38">
        <v>3812351510</v>
      </c>
    </row>
    <row r="24" spans="1:5" s="12" customFormat="1" ht="16.5">
      <c r="A24" s="45" t="s">
        <v>17</v>
      </c>
      <c r="B24" s="23">
        <v>139</v>
      </c>
      <c r="C24" s="23"/>
      <c r="D24" s="38"/>
      <c r="E24" s="38"/>
    </row>
    <row r="25" spans="1:5" s="12" customFormat="1" ht="16.5">
      <c r="A25" s="102" t="s">
        <v>18</v>
      </c>
      <c r="B25" s="21">
        <v>140</v>
      </c>
      <c r="C25" s="23"/>
      <c r="D25" s="39">
        <f>SUM(D26:D27)</f>
        <v>0</v>
      </c>
      <c r="E25" s="39">
        <f>SUM(E26:E27)</f>
        <v>0</v>
      </c>
    </row>
    <row r="26" spans="1:5" s="12" customFormat="1" ht="16.5">
      <c r="A26" s="45" t="s">
        <v>19</v>
      </c>
      <c r="B26" s="23">
        <v>141</v>
      </c>
      <c r="C26" s="23" t="s">
        <v>20</v>
      </c>
      <c r="D26" s="38">
        <v>0</v>
      </c>
      <c r="E26" s="38">
        <v>0</v>
      </c>
    </row>
    <row r="27" spans="1:5" s="12" customFormat="1" ht="16.5">
      <c r="A27" s="45" t="s">
        <v>21</v>
      </c>
      <c r="B27" s="23">
        <v>149</v>
      </c>
      <c r="C27" s="23"/>
      <c r="D27" s="38"/>
      <c r="E27" s="38"/>
    </row>
    <row r="28" spans="1:5" s="12" customFormat="1" ht="16.5">
      <c r="A28" s="102" t="s">
        <v>22</v>
      </c>
      <c r="B28" s="21">
        <v>150</v>
      </c>
      <c r="C28" s="21"/>
      <c r="D28" s="39">
        <f>SUM(D29:D33)</f>
        <v>1500214431</v>
      </c>
      <c r="E28" s="39">
        <f>SUM(E29:E33)</f>
        <v>93977774</v>
      </c>
    </row>
    <row r="29" spans="1:5" s="12" customFormat="1" ht="16.5">
      <c r="A29" s="45" t="s">
        <v>23</v>
      </c>
      <c r="B29" s="23">
        <v>151</v>
      </c>
      <c r="C29" s="23"/>
      <c r="D29" s="38">
        <v>570361796</v>
      </c>
      <c r="E29" s="38">
        <v>42247279</v>
      </c>
    </row>
    <row r="30" spans="1:5" s="12" customFormat="1" ht="16.5">
      <c r="A30" s="45" t="s">
        <v>24</v>
      </c>
      <c r="B30" s="23">
        <v>152</v>
      </c>
      <c r="C30" s="23"/>
      <c r="D30" s="38">
        <v>450541140</v>
      </c>
      <c r="E30" s="38">
        <v>0</v>
      </c>
    </row>
    <row r="31" spans="1:5" s="12" customFormat="1" ht="16.5">
      <c r="A31" s="45" t="s">
        <v>25</v>
      </c>
      <c r="B31" s="23">
        <v>154</v>
      </c>
      <c r="C31" s="23" t="s">
        <v>26</v>
      </c>
      <c r="D31" s="38"/>
      <c r="E31" s="38"/>
    </row>
    <row r="32" spans="1:5" s="12" customFormat="1" ht="16.5" customHeight="1">
      <c r="A32" s="45" t="s">
        <v>167</v>
      </c>
      <c r="B32" s="23">
        <v>157</v>
      </c>
      <c r="C32" s="23"/>
      <c r="D32" s="38"/>
      <c r="E32" s="38"/>
    </row>
    <row r="33" spans="1:5" s="12" customFormat="1" ht="16.5">
      <c r="A33" s="45" t="s">
        <v>166</v>
      </c>
      <c r="B33" s="23">
        <v>158</v>
      </c>
      <c r="C33" s="23"/>
      <c r="D33" s="38">
        <v>479311495</v>
      </c>
      <c r="E33" s="38">
        <v>51730495</v>
      </c>
    </row>
    <row r="34" spans="1:5" s="12" customFormat="1" ht="16.5">
      <c r="A34" s="102"/>
      <c r="B34" s="21"/>
      <c r="C34" s="21"/>
      <c r="D34" s="38"/>
      <c r="E34" s="38"/>
    </row>
    <row r="35" spans="1:5" s="12" customFormat="1" ht="33">
      <c r="A35" s="102" t="s">
        <v>27</v>
      </c>
      <c r="B35" s="21">
        <v>200</v>
      </c>
      <c r="C35" s="21"/>
      <c r="D35" s="39">
        <f>D36+D42+D53+D56+D61</f>
        <v>452741294332</v>
      </c>
      <c r="E35" s="39">
        <f>E36+E42+E53+E56+E61</f>
        <v>456865730647</v>
      </c>
    </row>
    <row r="36" spans="1:5" s="12" customFormat="1" ht="16.5">
      <c r="A36" s="102" t="s">
        <v>28</v>
      </c>
      <c r="B36" s="21">
        <v>210</v>
      </c>
      <c r="C36" s="21"/>
      <c r="D36" s="39">
        <f>SUM(D37:D41)</f>
        <v>0</v>
      </c>
      <c r="E36" s="39">
        <f>SUM(E37:E41)</f>
        <v>0</v>
      </c>
    </row>
    <row r="37" spans="1:5" s="12" customFormat="1" ht="16.5">
      <c r="A37" s="45" t="s">
        <v>29</v>
      </c>
      <c r="B37" s="23">
        <v>211</v>
      </c>
      <c r="C37" s="23"/>
      <c r="D37" s="38"/>
      <c r="E37" s="38"/>
    </row>
    <row r="38" spans="1:5" s="12" customFormat="1" ht="16.5">
      <c r="A38" s="45" t="s">
        <v>30</v>
      </c>
      <c r="B38" s="23">
        <v>212</v>
      </c>
      <c r="C38" s="23"/>
      <c r="D38" s="38"/>
      <c r="E38" s="38"/>
    </row>
    <row r="39" spans="1:5" s="12" customFormat="1" ht="16.5">
      <c r="A39" s="45" t="s">
        <v>31</v>
      </c>
      <c r="B39" s="23">
        <v>213</v>
      </c>
      <c r="C39" s="23" t="s">
        <v>32</v>
      </c>
      <c r="D39" s="38"/>
      <c r="E39" s="38"/>
    </row>
    <row r="40" spans="1:5" s="12" customFormat="1" ht="16.5">
      <c r="A40" s="45" t="s">
        <v>33</v>
      </c>
      <c r="B40" s="23">
        <v>218</v>
      </c>
      <c r="C40" s="23" t="s">
        <v>34</v>
      </c>
      <c r="D40" s="38"/>
      <c r="E40" s="38"/>
    </row>
    <row r="41" spans="1:5" s="12" customFormat="1" ht="16.5">
      <c r="A41" s="45" t="s">
        <v>35</v>
      </c>
      <c r="B41" s="23">
        <v>219</v>
      </c>
      <c r="C41" s="23"/>
      <c r="D41" s="38"/>
      <c r="E41" s="38"/>
    </row>
    <row r="42" spans="1:5" s="12" customFormat="1" ht="16.5">
      <c r="A42" s="102" t="s">
        <v>36</v>
      </c>
      <c r="B42" s="21">
        <v>220</v>
      </c>
      <c r="C42" s="21"/>
      <c r="D42" s="39">
        <f>D43+D46+D49+D52</f>
        <v>445890453163</v>
      </c>
      <c r="E42" s="39">
        <f>E43+E46+E49+E52</f>
        <v>449527492789</v>
      </c>
    </row>
    <row r="43" spans="1:5" s="12" customFormat="1" ht="16.5">
      <c r="A43" s="45" t="s">
        <v>37</v>
      </c>
      <c r="B43" s="23">
        <v>221</v>
      </c>
      <c r="C43" s="23" t="s">
        <v>38</v>
      </c>
      <c r="D43" s="38">
        <f>D44+D45</f>
        <v>368925424578</v>
      </c>
      <c r="E43" s="38">
        <f>E44+E45</f>
        <v>368888135515</v>
      </c>
    </row>
    <row r="44" spans="1:5" s="12" customFormat="1" ht="16.5">
      <c r="A44" s="45" t="s">
        <v>39</v>
      </c>
      <c r="B44" s="23">
        <v>222</v>
      </c>
      <c r="C44" s="23"/>
      <c r="D44" s="38">
        <v>485969865428</v>
      </c>
      <c r="E44" s="38">
        <v>477092199064</v>
      </c>
    </row>
    <row r="45" spans="1:5" s="12" customFormat="1" ht="16.5">
      <c r="A45" s="45" t="s">
        <v>40</v>
      </c>
      <c r="B45" s="23">
        <v>223</v>
      </c>
      <c r="C45" s="23"/>
      <c r="D45" s="38">
        <v>-117044440850</v>
      </c>
      <c r="E45" s="38">
        <v>-108204063549</v>
      </c>
    </row>
    <row r="46" spans="1:5" s="12" customFormat="1" ht="17.25" thickBot="1">
      <c r="A46" s="46" t="s">
        <v>41</v>
      </c>
      <c r="B46" s="33">
        <v>224</v>
      </c>
      <c r="C46" s="33" t="s">
        <v>42</v>
      </c>
      <c r="D46" s="54">
        <f>D47+D48</f>
        <v>0</v>
      </c>
      <c r="E46" s="54">
        <f>E47+E48</f>
        <v>0</v>
      </c>
    </row>
    <row r="47" spans="1:5" s="12" customFormat="1" ht="17.25" thickTop="1">
      <c r="A47" s="103" t="s">
        <v>39</v>
      </c>
      <c r="B47" s="104">
        <v>225</v>
      </c>
      <c r="C47" s="104"/>
      <c r="D47" s="52"/>
      <c r="E47" s="52"/>
    </row>
    <row r="48" spans="1:5" s="12" customFormat="1" ht="16.5">
      <c r="A48" s="45" t="s">
        <v>40</v>
      </c>
      <c r="B48" s="23">
        <v>226</v>
      </c>
      <c r="C48" s="23"/>
      <c r="D48" s="38"/>
      <c r="E48" s="38"/>
    </row>
    <row r="49" spans="1:5" s="12" customFormat="1" ht="16.5">
      <c r="A49" s="45" t="s">
        <v>43</v>
      </c>
      <c r="B49" s="23">
        <v>227</v>
      </c>
      <c r="C49" s="23" t="s">
        <v>44</v>
      </c>
      <c r="D49" s="38">
        <f>D50+D51</f>
        <v>71179443321</v>
      </c>
      <c r="E49" s="38">
        <f>E50+E51</f>
        <v>71576772010</v>
      </c>
    </row>
    <row r="50" spans="1:5" s="12" customFormat="1" ht="16.5">
      <c r="A50" s="45" t="s">
        <v>39</v>
      </c>
      <c r="B50" s="23">
        <v>228</v>
      </c>
      <c r="C50" s="23"/>
      <c r="D50" s="38">
        <v>79246404441</v>
      </c>
      <c r="E50" s="38">
        <v>79246404441</v>
      </c>
    </row>
    <row r="51" spans="1:5" s="12" customFormat="1" ht="16.5">
      <c r="A51" s="45" t="s">
        <v>40</v>
      </c>
      <c r="B51" s="23">
        <v>229</v>
      </c>
      <c r="C51" s="23"/>
      <c r="D51" s="38">
        <v>-8066961120</v>
      </c>
      <c r="E51" s="38">
        <v>-7669632431</v>
      </c>
    </row>
    <row r="52" spans="1:5" s="12" customFormat="1" ht="16.5">
      <c r="A52" s="45" t="s">
        <v>45</v>
      </c>
      <c r="B52" s="23">
        <v>230</v>
      </c>
      <c r="C52" s="23" t="s">
        <v>46</v>
      </c>
      <c r="D52" s="38">
        <v>5785585264</v>
      </c>
      <c r="E52" s="38">
        <v>9062585264</v>
      </c>
    </row>
    <row r="53" spans="1:5" s="12" customFormat="1" ht="16.5">
      <c r="A53" s="102" t="s">
        <v>47</v>
      </c>
      <c r="B53" s="21">
        <v>240</v>
      </c>
      <c r="C53" s="23" t="s">
        <v>48</v>
      </c>
      <c r="D53" s="38">
        <f>SUM(D54:D55)</f>
        <v>0</v>
      </c>
      <c r="E53" s="38">
        <f>SUM(E54:E55)</f>
        <v>0</v>
      </c>
    </row>
    <row r="54" spans="1:5" s="12" customFormat="1" ht="16.5">
      <c r="A54" s="45" t="s">
        <v>39</v>
      </c>
      <c r="B54" s="23">
        <v>241</v>
      </c>
      <c r="C54" s="21"/>
      <c r="D54" s="39"/>
      <c r="E54" s="39"/>
    </row>
    <row r="55" spans="1:5" s="12" customFormat="1" ht="16.5">
      <c r="A55" s="45" t="s">
        <v>40</v>
      </c>
      <c r="B55" s="23">
        <v>242</v>
      </c>
      <c r="C55" s="23"/>
      <c r="D55" s="38"/>
      <c r="E55" s="38"/>
    </row>
    <row r="56" spans="1:5" s="12" customFormat="1" ht="16.5">
      <c r="A56" s="105" t="s">
        <v>49</v>
      </c>
      <c r="B56" s="21">
        <v>250</v>
      </c>
      <c r="C56" s="23"/>
      <c r="D56" s="39">
        <f>SUM(D57:D60)</f>
        <v>2258600000</v>
      </c>
      <c r="E56" s="39">
        <f>SUM(E57:E60)</f>
        <v>2258600000</v>
      </c>
    </row>
    <row r="57" spans="1:5" s="12" customFormat="1" ht="16.5">
      <c r="A57" s="45" t="s">
        <v>50</v>
      </c>
      <c r="B57" s="23">
        <v>251</v>
      </c>
      <c r="C57" s="21"/>
      <c r="D57" s="39"/>
      <c r="E57" s="39"/>
    </row>
    <row r="58" spans="1:5" s="12" customFormat="1" ht="16.5">
      <c r="A58" s="45" t="s">
        <v>51</v>
      </c>
      <c r="B58" s="23">
        <v>252</v>
      </c>
      <c r="C58" s="23"/>
      <c r="D58" s="38"/>
      <c r="E58" s="38"/>
    </row>
    <row r="59" spans="1:5" s="12" customFormat="1" ht="16.5">
      <c r="A59" s="45" t="s">
        <v>52</v>
      </c>
      <c r="B59" s="23">
        <v>258</v>
      </c>
      <c r="C59" s="23" t="s">
        <v>53</v>
      </c>
      <c r="D59" s="38">
        <v>2258600000</v>
      </c>
      <c r="E59" s="38">
        <v>2258600000</v>
      </c>
    </row>
    <row r="60" spans="1:5" s="12" customFormat="1" ht="33">
      <c r="A60" s="45" t="s">
        <v>54</v>
      </c>
      <c r="B60" s="23">
        <v>259</v>
      </c>
      <c r="C60" s="23"/>
      <c r="D60" s="38"/>
      <c r="E60" s="38"/>
    </row>
    <row r="61" spans="1:5" s="12" customFormat="1" ht="16.5">
      <c r="A61" s="102" t="s">
        <v>55</v>
      </c>
      <c r="B61" s="21">
        <v>260</v>
      </c>
      <c r="C61" s="23"/>
      <c r="D61" s="39">
        <f>SUM(D62:D64)</f>
        <v>4592241169</v>
      </c>
      <c r="E61" s="39">
        <f>SUM(E62:E64)</f>
        <v>5079637858</v>
      </c>
    </row>
    <row r="62" spans="1:5" s="12" customFormat="1" ht="16.5">
      <c r="A62" s="45" t="s">
        <v>56</v>
      </c>
      <c r="B62" s="23">
        <v>261</v>
      </c>
      <c r="C62" s="23" t="s">
        <v>57</v>
      </c>
      <c r="D62" s="38">
        <v>4592241169</v>
      </c>
      <c r="E62" s="38">
        <v>5079637858</v>
      </c>
    </row>
    <row r="63" spans="1:5" s="12" customFormat="1" ht="16.5">
      <c r="A63" s="45" t="s">
        <v>58</v>
      </c>
      <c r="B63" s="23">
        <v>262</v>
      </c>
      <c r="C63" s="23" t="s">
        <v>59</v>
      </c>
      <c r="D63" s="38"/>
      <c r="E63" s="38"/>
    </row>
    <row r="64" spans="1:5" s="12" customFormat="1" ht="17.25" thickBot="1">
      <c r="A64" s="45" t="s">
        <v>60</v>
      </c>
      <c r="B64" s="23">
        <v>268</v>
      </c>
      <c r="C64" s="23"/>
      <c r="D64" s="38"/>
      <c r="E64" s="38"/>
    </row>
    <row r="65" spans="1:5" s="12" customFormat="1" ht="16.5">
      <c r="A65" s="40"/>
      <c r="B65" s="40"/>
      <c r="C65" s="40"/>
      <c r="D65" s="41"/>
      <c r="E65" s="41"/>
    </row>
    <row r="66" spans="1:5" s="12" customFormat="1" ht="16.5">
      <c r="A66" s="21" t="s">
        <v>61</v>
      </c>
      <c r="B66" s="21">
        <v>270</v>
      </c>
      <c r="C66" s="21"/>
      <c r="D66" s="39">
        <f>D10+D35</f>
        <v>480471929172</v>
      </c>
      <c r="E66" s="39">
        <f>E10+E35</f>
        <v>490304250509</v>
      </c>
    </row>
    <row r="67" spans="1:5" s="12" customFormat="1" ht="17.25" thickBot="1">
      <c r="A67" s="88"/>
      <c r="B67" s="89"/>
      <c r="C67" s="89"/>
      <c r="D67" s="99"/>
      <c r="E67" s="99"/>
    </row>
    <row r="68" spans="1:5" s="12" customFormat="1" ht="16.5">
      <c r="A68" s="106" t="s">
        <v>62</v>
      </c>
      <c r="B68" s="23"/>
      <c r="C68" s="23"/>
      <c r="D68" s="38"/>
      <c r="E68" s="38"/>
    </row>
    <row r="69" spans="1:5" s="12" customFormat="1" ht="16.5">
      <c r="A69" s="102"/>
      <c r="B69" s="21"/>
      <c r="C69" s="21"/>
      <c r="D69" s="39"/>
      <c r="E69" s="39"/>
    </row>
    <row r="70" spans="1:5" s="12" customFormat="1" ht="16.5">
      <c r="A70" s="102" t="s">
        <v>63</v>
      </c>
      <c r="B70" s="21">
        <v>300</v>
      </c>
      <c r="C70" s="21"/>
      <c r="D70" s="39">
        <f>D71+D84</f>
        <v>148510122522</v>
      </c>
      <c r="E70" s="39">
        <f>E71+E84</f>
        <v>144410199814</v>
      </c>
    </row>
    <row r="71" spans="1:5" s="12" customFormat="1" ht="16.5">
      <c r="A71" s="102" t="s">
        <v>64</v>
      </c>
      <c r="B71" s="21">
        <v>310</v>
      </c>
      <c r="C71" s="21"/>
      <c r="D71" s="39">
        <f>SUM(D72:D83)</f>
        <v>48599280733</v>
      </c>
      <c r="E71" s="39">
        <f>SUM(E72:E83)</f>
        <v>44499358025</v>
      </c>
    </row>
    <row r="72" spans="1:5" s="12" customFormat="1" ht="16.5">
      <c r="A72" s="45" t="s">
        <v>65</v>
      </c>
      <c r="B72" s="23">
        <v>311</v>
      </c>
      <c r="C72" s="23" t="s">
        <v>66</v>
      </c>
      <c r="D72" s="38">
        <v>19260450000</v>
      </c>
      <c r="E72" s="38">
        <v>28942563053</v>
      </c>
    </row>
    <row r="73" spans="1:5" s="12" customFormat="1" ht="16.5">
      <c r="A73" s="45" t="s">
        <v>67</v>
      </c>
      <c r="B73" s="23">
        <v>312</v>
      </c>
      <c r="C73" s="23"/>
      <c r="D73" s="38">
        <v>2184235474</v>
      </c>
      <c r="E73" s="38">
        <v>3528307253</v>
      </c>
    </row>
    <row r="74" spans="1:5" s="12" customFormat="1" ht="16.5">
      <c r="A74" s="45" t="s">
        <v>68</v>
      </c>
      <c r="B74" s="23">
        <v>313</v>
      </c>
      <c r="C74" s="23"/>
      <c r="D74" s="38"/>
      <c r="E74" s="38"/>
    </row>
    <row r="75" spans="1:5" s="12" customFormat="1" ht="16.5">
      <c r="A75" s="45" t="s">
        <v>69</v>
      </c>
      <c r="B75" s="23">
        <v>314</v>
      </c>
      <c r="C75" s="23" t="s">
        <v>70</v>
      </c>
      <c r="D75" s="38">
        <v>6302926340</v>
      </c>
      <c r="E75" s="38">
        <v>3854053045</v>
      </c>
    </row>
    <row r="76" spans="1:5" s="12" customFormat="1" ht="16.5">
      <c r="A76" s="45" t="s">
        <v>71</v>
      </c>
      <c r="B76" s="23">
        <v>315</v>
      </c>
      <c r="C76" s="23"/>
      <c r="D76" s="38">
        <v>301873779</v>
      </c>
      <c r="E76" s="38">
        <v>229580423</v>
      </c>
    </row>
    <row r="77" spans="1:5" s="12" customFormat="1" ht="16.5">
      <c r="A77" s="45" t="s">
        <v>72</v>
      </c>
      <c r="B77" s="23">
        <v>316</v>
      </c>
      <c r="C77" s="23" t="s">
        <v>73</v>
      </c>
      <c r="D77" s="38">
        <v>425556971</v>
      </c>
      <c r="E77" s="38">
        <v>530411733</v>
      </c>
    </row>
    <row r="78" spans="1:5" s="12" customFormat="1" ht="16.5">
      <c r="A78" s="45" t="s">
        <v>74</v>
      </c>
      <c r="B78" s="23">
        <v>317</v>
      </c>
      <c r="C78" s="23"/>
      <c r="D78" s="38"/>
      <c r="E78" s="38"/>
    </row>
    <row r="79" spans="1:5" s="12" customFormat="1" ht="33">
      <c r="A79" s="45" t="s">
        <v>75</v>
      </c>
      <c r="B79" s="23">
        <v>318</v>
      </c>
      <c r="C79" s="23"/>
      <c r="D79" s="38"/>
      <c r="E79" s="38"/>
    </row>
    <row r="80" spans="1:5" s="12" customFormat="1" ht="22.5" customHeight="1">
      <c r="A80" s="45" t="s">
        <v>76</v>
      </c>
      <c r="B80" s="23">
        <v>319</v>
      </c>
      <c r="C80" s="23" t="s">
        <v>77</v>
      </c>
      <c r="D80" s="38">
        <v>16449303578</v>
      </c>
      <c r="E80" s="38">
        <v>5087181528</v>
      </c>
    </row>
    <row r="81" spans="1:5" s="12" customFormat="1" ht="16.5">
      <c r="A81" s="45" t="s">
        <v>78</v>
      </c>
      <c r="B81" s="23">
        <v>320</v>
      </c>
      <c r="C81" s="21"/>
      <c r="D81" s="38"/>
      <c r="E81" s="38"/>
    </row>
    <row r="82" spans="1:5" s="12" customFormat="1" ht="16.5">
      <c r="A82" s="45" t="s">
        <v>168</v>
      </c>
      <c r="B82" s="23">
        <v>323</v>
      </c>
      <c r="C82" s="21"/>
      <c r="D82" s="96">
        <v>3674934591</v>
      </c>
      <c r="E82" s="96">
        <v>2327260990</v>
      </c>
    </row>
    <row r="83" spans="1:5" s="12" customFormat="1" ht="21" customHeight="1">
      <c r="A83" s="45" t="s">
        <v>169</v>
      </c>
      <c r="B83" s="23">
        <v>327</v>
      </c>
      <c r="C83" s="21"/>
      <c r="D83" s="38"/>
      <c r="E83" s="38"/>
    </row>
    <row r="84" spans="1:5" s="12" customFormat="1" ht="16.5">
      <c r="A84" s="102" t="s">
        <v>79</v>
      </c>
      <c r="B84" s="21">
        <v>330</v>
      </c>
      <c r="C84" s="21"/>
      <c r="D84" s="39">
        <f>SUM(D85:D93)</f>
        <v>99910841789</v>
      </c>
      <c r="E84" s="39">
        <f>SUM(E85:E93)</f>
        <v>99910841789</v>
      </c>
    </row>
    <row r="85" spans="1:5" s="12" customFormat="1" ht="16.5">
      <c r="A85" s="45" t="s">
        <v>80</v>
      </c>
      <c r="B85" s="23">
        <v>331</v>
      </c>
      <c r="C85" s="23"/>
      <c r="D85" s="38"/>
      <c r="E85" s="38"/>
    </row>
    <row r="86" spans="1:5" s="12" customFormat="1" ht="16.5">
      <c r="A86" s="45" t="s">
        <v>81</v>
      </c>
      <c r="B86" s="23">
        <v>332</v>
      </c>
      <c r="C86" s="23" t="s">
        <v>82</v>
      </c>
      <c r="D86" s="38"/>
      <c r="E86" s="38"/>
    </row>
    <row r="87" spans="1:5" s="12" customFormat="1" ht="16.5">
      <c r="A87" s="45" t="s">
        <v>83</v>
      </c>
      <c r="B87" s="23">
        <v>333</v>
      </c>
      <c r="C87" s="23"/>
      <c r="D87" s="38"/>
      <c r="E87" s="38"/>
    </row>
    <row r="88" spans="1:5" s="12" customFormat="1" ht="16.5">
      <c r="A88" s="45" t="s">
        <v>84</v>
      </c>
      <c r="B88" s="23">
        <v>334</v>
      </c>
      <c r="C88" s="23" t="s">
        <v>85</v>
      </c>
      <c r="D88" s="38">
        <v>99910841789</v>
      </c>
      <c r="E88" s="38">
        <v>99910841789</v>
      </c>
    </row>
    <row r="89" spans="1:5" s="12" customFormat="1" ht="16.5">
      <c r="A89" s="45" t="s">
        <v>86</v>
      </c>
      <c r="B89" s="23">
        <v>335</v>
      </c>
      <c r="C89" s="23" t="s">
        <v>59</v>
      </c>
      <c r="D89" s="38"/>
      <c r="E89" s="38"/>
    </row>
    <row r="90" spans="1:5" s="12" customFormat="1" ht="16.5">
      <c r="A90" s="45" t="s">
        <v>87</v>
      </c>
      <c r="B90" s="23">
        <v>336</v>
      </c>
      <c r="C90" s="23"/>
      <c r="D90" s="38">
        <v>0</v>
      </c>
      <c r="E90" s="38">
        <v>0</v>
      </c>
    </row>
    <row r="91" spans="1:5" s="12" customFormat="1" ht="16.5">
      <c r="A91" s="45" t="s">
        <v>88</v>
      </c>
      <c r="B91" s="23">
        <v>337</v>
      </c>
      <c r="C91" s="23"/>
      <c r="D91" s="38"/>
      <c r="E91" s="38"/>
    </row>
    <row r="92" spans="1:5" s="12" customFormat="1" ht="16.5">
      <c r="A92" s="45" t="s">
        <v>170</v>
      </c>
      <c r="B92" s="23">
        <v>338</v>
      </c>
      <c r="C92" s="23"/>
      <c r="D92" s="38"/>
      <c r="E92" s="38"/>
    </row>
    <row r="93" spans="1:5" s="12" customFormat="1" ht="16.5">
      <c r="A93" s="45" t="s">
        <v>171</v>
      </c>
      <c r="B93" s="23">
        <v>339</v>
      </c>
      <c r="C93" s="21"/>
      <c r="D93" s="38"/>
      <c r="E93" s="38"/>
    </row>
    <row r="94" spans="1:5" s="12" customFormat="1" ht="17.25" thickBot="1">
      <c r="A94" s="46"/>
      <c r="B94" s="33"/>
      <c r="C94" s="34"/>
      <c r="D94" s="50"/>
      <c r="E94" s="50"/>
    </row>
    <row r="95" spans="1:5" s="12" customFormat="1" ht="17.25" thickTop="1">
      <c r="A95" s="107" t="s">
        <v>89</v>
      </c>
      <c r="B95" s="53">
        <v>400</v>
      </c>
      <c r="C95" s="53"/>
      <c r="D95" s="55">
        <f>D96+D109</f>
        <v>331961806650</v>
      </c>
      <c r="E95" s="55">
        <f>E96+E109</f>
        <v>345894050695</v>
      </c>
    </row>
    <row r="96" spans="1:5" s="12" customFormat="1" ht="16.5">
      <c r="A96" s="102" t="s">
        <v>90</v>
      </c>
      <c r="B96" s="21">
        <v>410</v>
      </c>
      <c r="C96" s="23" t="s">
        <v>91</v>
      </c>
      <c r="D96" s="39">
        <f>SUM(D97:D108)</f>
        <v>331961806650</v>
      </c>
      <c r="E96" s="39">
        <f>SUM(E97:E108)</f>
        <v>345894050695</v>
      </c>
    </row>
    <row r="97" spans="1:5" s="12" customFormat="1" ht="16.5">
      <c r="A97" s="45" t="s">
        <v>92</v>
      </c>
      <c r="B97" s="23">
        <v>411</v>
      </c>
      <c r="C97" s="23"/>
      <c r="D97" s="38">
        <v>240000000000</v>
      </c>
      <c r="E97" s="38">
        <v>240000000000</v>
      </c>
    </row>
    <row r="98" spans="1:5" s="12" customFormat="1" ht="16.5">
      <c r="A98" s="45" t="s">
        <v>93</v>
      </c>
      <c r="B98" s="23">
        <v>412</v>
      </c>
      <c r="C98" s="23"/>
      <c r="D98" s="38">
        <v>15723448000</v>
      </c>
      <c r="E98" s="38">
        <v>15723448000</v>
      </c>
    </row>
    <row r="99" spans="1:5" s="12" customFormat="1" ht="16.5">
      <c r="A99" s="45" t="s">
        <v>94</v>
      </c>
      <c r="B99" s="23">
        <v>413</v>
      </c>
      <c r="C99" s="23"/>
      <c r="D99" s="38"/>
      <c r="E99" s="38"/>
    </row>
    <row r="100" spans="1:5" s="12" customFormat="1" ht="16.5">
      <c r="A100" s="45" t="s">
        <v>95</v>
      </c>
      <c r="B100" s="23">
        <v>414</v>
      </c>
      <c r="C100" s="23"/>
      <c r="D100" s="38"/>
      <c r="E100" s="38"/>
    </row>
    <row r="101" spans="1:5" s="12" customFormat="1" ht="16.5">
      <c r="A101" s="45" t="s">
        <v>96</v>
      </c>
      <c r="B101" s="23">
        <v>415</v>
      </c>
      <c r="C101" s="23"/>
      <c r="D101" s="38"/>
      <c r="E101" s="38"/>
    </row>
    <row r="102" spans="1:5" s="12" customFormat="1" ht="16.5">
      <c r="A102" s="45" t="s">
        <v>97</v>
      </c>
      <c r="B102" s="23">
        <v>416</v>
      </c>
      <c r="C102" s="23"/>
      <c r="D102" s="38">
        <v>0</v>
      </c>
      <c r="E102" s="38">
        <v>0</v>
      </c>
    </row>
    <row r="103" spans="1:5" s="12" customFormat="1" ht="16.5">
      <c r="A103" s="45" t="s">
        <v>98</v>
      </c>
      <c r="B103" s="23">
        <v>417</v>
      </c>
      <c r="C103" s="23"/>
      <c r="D103" s="38">
        <v>17950065862</v>
      </c>
      <c r="E103" s="38">
        <v>15963400072</v>
      </c>
    </row>
    <row r="104" spans="1:5" s="12" customFormat="1" ht="16.5">
      <c r="A104" s="45" t="s">
        <v>99</v>
      </c>
      <c r="B104" s="23">
        <v>418</v>
      </c>
      <c r="C104" s="23"/>
      <c r="D104" s="38">
        <v>9102522649</v>
      </c>
      <c r="E104" s="38">
        <v>9102522649</v>
      </c>
    </row>
    <row r="105" spans="1:5" s="12" customFormat="1" ht="16.5">
      <c r="A105" s="45" t="s">
        <v>100</v>
      </c>
      <c r="B105" s="23">
        <v>419</v>
      </c>
      <c r="C105" s="23"/>
      <c r="D105" s="38"/>
      <c r="E105" s="38"/>
    </row>
    <row r="106" spans="1:5" s="12" customFormat="1" ht="16.5">
      <c r="A106" s="45" t="s">
        <v>101</v>
      </c>
      <c r="B106" s="23">
        <v>420</v>
      </c>
      <c r="C106" s="23"/>
      <c r="D106" s="38">
        <v>49185770139</v>
      </c>
      <c r="E106" s="38">
        <v>65104679974</v>
      </c>
    </row>
    <row r="107" spans="1:5" s="12" customFormat="1" ht="16.5">
      <c r="A107" s="45" t="s">
        <v>102</v>
      </c>
      <c r="B107" s="23">
        <v>421</v>
      </c>
      <c r="C107" s="23"/>
      <c r="D107" s="38"/>
      <c r="E107" s="38"/>
    </row>
    <row r="108" spans="1:5" s="12" customFormat="1" ht="16.5">
      <c r="A108" s="45" t="s">
        <v>172</v>
      </c>
      <c r="B108" s="23">
        <v>422</v>
      </c>
      <c r="C108" s="23"/>
      <c r="D108" s="38"/>
      <c r="E108" s="38"/>
    </row>
    <row r="109" spans="1:5" s="12" customFormat="1" ht="16.5">
      <c r="A109" s="102" t="s">
        <v>103</v>
      </c>
      <c r="B109" s="21">
        <v>430</v>
      </c>
      <c r="C109" s="21"/>
      <c r="D109" s="39">
        <f>SUM(D110:D111)</f>
        <v>0</v>
      </c>
      <c r="E109" s="39">
        <f>SUM(E110:E111)</f>
        <v>0</v>
      </c>
    </row>
    <row r="110" spans="1:5" s="12" customFormat="1" ht="16.5">
      <c r="A110" s="45" t="s">
        <v>173</v>
      </c>
      <c r="B110" s="23">
        <v>432</v>
      </c>
      <c r="C110" s="23" t="s">
        <v>104</v>
      </c>
      <c r="D110" s="38"/>
      <c r="E110" s="38"/>
    </row>
    <row r="111" spans="1:5" s="12" customFormat="1" ht="17.25" thickBot="1">
      <c r="A111" s="45" t="s">
        <v>174</v>
      </c>
      <c r="B111" s="23">
        <v>433</v>
      </c>
      <c r="C111" s="23"/>
      <c r="D111" s="38"/>
      <c r="E111" s="38"/>
    </row>
    <row r="112" spans="1:5" s="12" customFormat="1" ht="16.5">
      <c r="A112" s="40"/>
      <c r="B112" s="40"/>
      <c r="C112" s="40"/>
      <c r="D112" s="41"/>
      <c r="E112" s="41"/>
    </row>
    <row r="113" spans="1:7" s="12" customFormat="1" ht="33.75" thickBot="1">
      <c r="A113" s="11" t="s">
        <v>105</v>
      </c>
      <c r="B113" s="11">
        <v>440</v>
      </c>
      <c r="C113" s="11"/>
      <c r="D113" s="43">
        <f>D70+D95</f>
        <v>480471929172</v>
      </c>
      <c r="E113" s="43">
        <f>E70+E95</f>
        <v>490304250509</v>
      </c>
      <c r="F113" s="44">
        <f>D66-D113</f>
        <v>0</v>
      </c>
      <c r="G113" s="44">
        <f>E113-E66</f>
        <v>0</v>
      </c>
    </row>
    <row r="114" spans="1:4" s="12" customFormat="1" ht="16.5">
      <c r="A114" s="24"/>
      <c r="D114" s="44"/>
    </row>
    <row r="115" spans="1:5" s="12" customFormat="1" ht="16.5">
      <c r="A115" s="132" t="s">
        <v>106</v>
      </c>
      <c r="B115" s="132"/>
      <c r="C115" s="132"/>
      <c r="D115" s="132"/>
      <c r="E115" s="132"/>
    </row>
    <row r="116" s="12" customFormat="1" ht="17.25" thickBot="1">
      <c r="A116" s="24"/>
    </row>
    <row r="117" spans="1:5" s="12" customFormat="1" ht="32.25" thickBot="1">
      <c r="A117" s="108" t="s">
        <v>107</v>
      </c>
      <c r="B117" s="95"/>
      <c r="C117" s="109" t="s">
        <v>2</v>
      </c>
      <c r="D117" s="108" t="s">
        <v>153</v>
      </c>
      <c r="E117" s="108" t="s">
        <v>152</v>
      </c>
    </row>
    <row r="118" spans="1:5" s="12" customFormat="1" ht="16.5">
      <c r="A118" s="45" t="s">
        <v>108</v>
      </c>
      <c r="B118" s="23"/>
      <c r="C118" s="23">
        <v>24</v>
      </c>
      <c r="D118" s="45"/>
      <c r="E118" s="110"/>
    </row>
    <row r="119" spans="1:5" s="12" customFormat="1" ht="33">
      <c r="A119" s="45" t="s">
        <v>109</v>
      </c>
      <c r="B119" s="45"/>
      <c r="C119" s="45"/>
      <c r="D119" s="45"/>
      <c r="E119" s="110"/>
    </row>
    <row r="120" spans="1:5" s="12" customFormat="1" ht="33">
      <c r="A120" s="45" t="s">
        <v>110</v>
      </c>
      <c r="B120" s="45"/>
      <c r="C120" s="45"/>
      <c r="D120" s="45"/>
      <c r="E120" s="110"/>
    </row>
    <row r="121" spans="1:5" s="12" customFormat="1" ht="16.5">
      <c r="A121" s="45" t="s">
        <v>111</v>
      </c>
      <c r="B121" s="45"/>
      <c r="C121" s="45"/>
      <c r="D121" s="45"/>
      <c r="E121" s="110"/>
    </row>
    <row r="122" spans="1:5" s="12" customFormat="1" ht="16.5">
      <c r="A122" s="45" t="s">
        <v>112</v>
      </c>
      <c r="B122" s="45"/>
      <c r="C122" s="45"/>
      <c r="D122" s="45"/>
      <c r="E122" s="110"/>
    </row>
    <row r="123" spans="1:5" s="12" customFormat="1" ht="17.25" thickBot="1">
      <c r="A123" s="111" t="s">
        <v>113</v>
      </c>
      <c r="B123" s="111"/>
      <c r="C123" s="111"/>
      <c r="D123" s="111"/>
      <c r="E123" s="112"/>
    </row>
    <row r="124" s="12" customFormat="1" ht="16.5">
      <c r="A124" s="24"/>
    </row>
    <row r="125" spans="3:5" s="12" customFormat="1" ht="16.5">
      <c r="C125" s="133" t="s">
        <v>387</v>
      </c>
      <c r="D125" s="132"/>
      <c r="E125" s="132"/>
    </row>
    <row r="126" spans="1:5" s="12" customFormat="1" ht="16.5">
      <c r="A126" s="161" t="s">
        <v>155</v>
      </c>
      <c r="B126" s="47"/>
      <c r="C126" s="134" t="s">
        <v>142</v>
      </c>
      <c r="D126" s="134"/>
      <c r="E126" s="134"/>
    </row>
    <row r="127" spans="1:5" s="12" customFormat="1" ht="16.5">
      <c r="A127" s="161"/>
      <c r="B127" s="47"/>
      <c r="C127" s="25"/>
      <c r="D127" s="25"/>
      <c r="E127" s="25"/>
    </row>
    <row r="128" spans="1:5" s="12" customFormat="1" ht="16.5">
      <c r="A128" s="161"/>
      <c r="B128" s="47"/>
      <c r="C128" s="25"/>
      <c r="D128" s="25"/>
      <c r="E128" s="25"/>
    </row>
    <row r="129" spans="1:5" s="160" customFormat="1" ht="17.25">
      <c r="A129" s="159" t="s">
        <v>406</v>
      </c>
      <c r="C129" s="158" t="s">
        <v>406</v>
      </c>
      <c r="D129" s="158"/>
      <c r="E129" s="158"/>
    </row>
    <row r="130" spans="1:5" s="12" customFormat="1" ht="16.5">
      <c r="A130" s="161"/>
      <c r="B130" s="47"/>
      <c r="C130" s="25"/>
      <c r="D130" s="25"/>
      <c r="E130" s="25"/>
    </row>
    <row r="131" spans="1:5" s="12" customFormat="1" ht="25.5" customHeight="1">
      <c r="A131" s="161" t="s">
        <v>156</v>
      </c>
      <c r="B131" s="48"/>
      <c r="C131" s="134" t="s">
        <v>154</v>
      </c>
      <c r="D131" s="134"/>
      <c r="E131" s="134"/>
    </row>
    <row r="133" ht="15">
      <c r="A133" s="5"/>
    </row>
    <row r="134" ht="15">
      <c r="A134" s="5"/>
    </row>
    <row r="135" ht="15">
      <c r="A135" s="5"/>
    </row>
    <row r="136" spans="1:4" ht="15">
      <c r="A136" s="5"/>
      <c r="D136" s="6"/>
    </row>
  </sheetData>
  <mergeCells count="10">
    <mergeCell ref="A6:E6"/>
    <mergeCell ref="B1:E1"/>
    <mergeCell ref="B2:E2"/>
    <mergeCell ref="B3:E3"/>
    <mergeCell ref="A5:E5"/>
    <mergeCell ref="A115:E115"/>
    <mergeCell ref="C125:E125"/>
    <mergeCell ref="C126:E126"/>
    <mergeCell ref="C131:E131"/>
    <mergeCell ref="C129:E129"/>
  </mergeCells>
  <printOptions horizontalCentered="1"/>
  <pageMargins left="0.26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2">
      <selection activeCell="A36" sqref="A36:IV36"/>
    </sheetView>
  </sheetViews>
  <sheetFormatPr defaultColWidth="9.140625" defaultRowHeight="15"/>
  <cols>
    <col min="1" max="1" width="45.421875" style="1" customWidth="1"/>
    <col min="2" max="3" width="8.28125" style="1" customWidth="1"/>
    <col min="4" max="4" width="19.421875" style="1" customWidth="1"/>
    <col min="5" max="5" width="19.57421875" style="1" customWidth="1"/>
    <col min="6" max="6" width="32.8515625" style="1" customWidth="1"/>
    <col min="7" max="7" width="24.00390625" style="1" customWidth="1"/>
    <col min="8" max="16384" width="9.140625" style="1" customWidth="1"/>
  </cols>
  <sheetData>
    <row r="1" spans="1:5" ht="15" customHeight="1">
      <c r="A1" s="7" t="s">
        <v>151</v>
      </c>
      <c r="B1" s="135" t="s">
        <v>147</v>
      </c>
      <c r="C1" s="135"/>
      <c r="D1" s="135"/>
      <c r="E1" s="135"/>
    </row>
    <row r="2" spans="1:5" ht="15">
      <c r="A2" s="7"/>
      <c r="B2" s="140" t="s">
        <v>145</v>
      </c>
      <c r="C2" s="140"/>
      <c r="D2" s="140"/>
      <c r="E2" s="140"/>
    </row>
    <row r="3" spans="1:5" ht="15">
      <c r="A3" s="7"/>
      <c r="B3" s="140" t="s">
        <v>146</v>
      </c>
      <c r="C3" s="140"/>
      <c r="D3" s="140"/>
      <c r="E3" s="140"/>
    </row>
    <row r="4" spans="1:5" ht="15">
      <c r="A4" s="7"/>
      <c r="B4" s="8"/>
      <c r="C4" s="140"/>
      <c r="D4" s="140"/>
      <c r="E4" s="140"/>
    </row>
    <row r="5" spans="1:5" s="12" customFormat="1" ht="16.5">
      <c r="A5" s="132" t="s">
        <v>114</v>
      </c>
      <c r="B5" s="132"/>
      <c r="C5" s="132"/>
      <c r="D5" s="132"/>
      <c r="E5" s="132"/>
    </row>
    <row r="6" spans="1:5" s="12" customFormat="1" ht="16.5">
      <c r="A6" s="133" t="s">
        <v>386</v>
      </c>
      <c r="B6" s="133"/>
      <c r="C6" s="133"/>
      <c r="D6" s="133"/>
      <c r="E6" s="133"/>
    </row>
    <row r="7" spans="1:5" s="12" customFormat="1" ht="16.5">
      <c r="A7" s="13"/>
      <c r="B7" s="13"/>
      <c r="C7" s="13"/>
      <c r="D7" s="13"/>
      <c r="E7" s="13"/>
    </row>
    <row r="8" spans="1:5" s="12" customFormat="1" ht="17.25" thickBot="1">
      <c r="A8" s="9" t="s">
        <v>115</v>
      </c>
      <c r="E8" s="9" t="s">
        <v>161</v>
      </c>
    </row>
    <row r="9" spans="1:5" s="12" customFormat="1" ht="37.5" customHeight="1" thickBot="1" thickTop="1">
      <c r="A9" s="27" t="s">
        <v>107</v>
      </c>
      <c r="B9" s="28" t="s">
        <v>143</v>
      </c>
      <c r="C9" s="28" t="s">
        <v>2</v>
      </c>
      <c r="D9" s="28" t="s">
        <v>158</v>
      </c>
      <c r="E9" s="28" t="s">
        <v>157</v>
      </c>
    </row>
    <row r="10" spans="1:5" s="12" customFormat="1" ht="17.25" thickBot="1">
      <c r="A10" s="36">
        <v>1</v>
      </c>
      <c r="B10" s="26">
        <v>2</v>
      </c>
      <c r="C10" s="26">
        <v>3</v>
      </c>
      <c r="D10" s="26">
        <v>4</v>
      </c>
      <c r="E10" s="26">
        <v>5</v>
      </c>
    </row>
    <row r="11" spans="1:6" s="12" customFormat="1" ht="17.25" thickTop="1">
      <c r="A11" s="14" t="s">
        <v>116</v>
      </c>
      <c r="B11" s="29" t="s">
        <v>148</v>
      </c>
      <c r="C11" s="23" t="s">
        <v>117</v>
      </c>
      <c r="D11" s="30">
        <v>46479748590</v>
      </c>
      <c r="E11" s="30">
        <v>40985537794</v>
      </c>
      <c r="F11" s="44"/>
    </row>
    <row r="12" spans="1:5" s="12" customFormat="1" ht="16.5">
      <c r="A12" s="14" t="s">
        <v>118</v>
      </c>
      <c r="B12" s="29" t="s">
        <v>149</v>
      </c>
      <c r="C12" s="23"/>
      <c r="D12" s="30"/>
      <c r="E12" s="30"/>
    </row>
    <row r="13" spans="1:5" s="18" customFormat="1" ht="33">
      <c r="A13" s="16" t="s">
        <v>119</v>
      </c>
      <c r="B13" s="21">
        <v>10</v>
      </c>
      <c r="C13" s="21"/>
      <c r="D13" s="22">
        <f>D11-D12</f>
        <v>46479748590</v>
      </c>
      <c r="E13" s="22">
        <f>E11-E12</f>
        <v>40985537794</v>
      </c>
    </row>
    <row r="14" spans="1:6" s="12" customFormat="1" ht="16.5">
      <c r="A14" s="14" t="s">
        <v>120</v>
      </c>
      <c r="B14" s="23">
        <v>11</v>
      </c>
      <c r="C14" s="23" t="s">
        <v>121</v>
      </c>
      <c r="D14" s="30">
        <v>19071760868</v>
      </c>
      <c r="E14" s="30">
        <v>19250754075</v>
      </c>
      <c r="F14" s="44"/>
    </row>
    <row r="15" spans="1:5" s="18" customFormat="1" ht="33">
      <c r="A15" s="16" t="s">
        <v>122</v>
      </c>
      <c r="B15" s="21">
        <v>20</v>
      </c>
      <c r="C15" s="21"/>
      <c r="D15" s="22">
        <f>D13-D14</f>
        <v>27407987722</v>
      </c>
      <c r="E15" s="22">
        <f>E13-E14</f>
        <v>21734783719</v>
      </c>
    </row>
    <row r="16" spans="1:6" s="12" customFormat="1" ht="16.5">
      <c r="A16" s="14" t="s">
        <v>123</v>
      </c>
      <c r="B16" s="23">
        <v>21</v>
      </c>
      <c r="C16" s="23" t="s">
        <v>124</v>
      </c>
      <c r="D16" s="30">
        <v>117073847</v>
      </c>
      <c r="E16" s="30">
        <v>1026540112</v>
      </c>
      <c r="F16" s="44"/>
    </row>
    <row r="17" spans="1:6" s="12" customFormat="1" ht="16.5">
      <c r="A17" s="14" t="s">
        <v>125</v>
      </c>
      <c r="B17" s="23">
        <v>22</v>
      </c>
      <c r="C17" s="23" t="s">
        <v>126</v>
      </c>
      <c r="D17" s="51">
        <v>1913641209</v>
      </c>
      <c r="E17" s="51">
        <v>3977426254</v>
      </c>
      <c r="F17" s="44"/>
    </row>
    <row r="18" spans="1:5" s="20" customFormat="1" ht="16.5">
      <c r="A18" s="19" t="s">
        <v>159</v>
      </c>
      <c r="B18" s="31">
        <v>23</v>
      </c>
      <c r="C18" s="31"/>
      <c r="D18" s="51">
        <v>1913641209</v>
      </c>
      <c r="E18" s="51">
        <v>3366377194</v>
      </c>
    </row>
    <row r="19" spans="1:5" s="12" customFormat="1" ht="16.5">
      <c r="A19" s="14" t="s">
        <v>127</v>
      </c>
      <c r="B19" s="23">
        <v>24</v>
      </c>
      <c r="C19" s="23"/>
      <c r="D19" s="30"/>
      <c r="E19" s="30"/>
    </row>
    <row r="20" spans="1:6" s="12" customFormat="1" ht="16.5">
      <c r="A20" s="14" t="s">
        <v>128</v>
      </c>
      <c r="B20" s="23">
        <v>25</v>
      </c>
      <c r="C20" s="23"/>
      <c r="D20" s="30">
        <f>1792044417-19186200</f>
        <v>1772858217</v>
      </c>
      <c r="E20" s="30">
        <v>1315036998</v>
      </c>
      <c r="F20" s="44"/>
    </row>
    <row r="21" spans="1:6" s="18" customFormat="1" ht="18.75" customHeight="1">
      <c r="A21" s="16" t="s">
        <v>129</v>
      </c>
      <c r="B21" s="138">
        <v>30</v>
      </c>
      <c r="C21" s="138"/>
      <c r="D21" s="139">
        <f>D15+D16-D17-D20</f>
        <v>23838562143</v>
      </c>
      <c r="E21" s="139">
        <f>E15+E16-E17-E20</f>
        <v>17468860579</v>
      </c>
      <c r="F21" s="59"/>
    </row>
    <row r="22" spans="1:5" s="18" customFormat="1" ht="16.5">
      <c r="A22" s="16" t="s">
        <v>130</v>
      </c>
      <c r="B22" s="138"/>
      <c r="C22" s="138"/>
      <c r="D22" s="139"/>
      <c r="E22" s="139"/>
    </row>
    <row r="23" spans="1:5" s="12" customFormat="1" ht="16.5">
      <c r="A23" s="14" t="s">
        <v>131</v>
      </c>
      <c r="B23" s="23">
        <v>31</v>
      </c>
      <c r="C23" s="23"/>
      <c r="D23" s="30"/>
      <c r="E23" s="30"/>
    </row>
    <row r="24" spans="1:5" s="12" customFormat="1" ht="16.5">
      <c r="A24" s="14" t="s">
        <v>132</v>
      </c>
      <c r="B24" s="23">
        <v>32</v>
      </c>
      <c r="C24" s="23"/>
      <c r="D24" s="30"/>
      <c r="E24" s="22"/>
    </row>
    <row r="25" spans="1:5" s="12" customFormat="1" ht="16.5">
      <c r="A25" s="14" t="s">
        <v>133</v>
      </c>
      <c r="B25" s="23">
        <v>40</v>
      </c>
      <c r="C25" s="23"/>
      <c r="D25" s="22">
        <f>D23-D24</f>
        <v>0</v>
      </c>
      <c r="E25" s="22">
        <f>E23-E24</f>
        <v>0</v>
      </c>
    </row>
    <row r="26" spans="1:5" s="18" customFormat="1" ht="16.5">
      <c r="A26" s="16" t="s">
        <v>134</v>
      </c>
      <c r="B26" s="138">
        <v>50</v>
      </c>
      <c r="C26" s="138"/>
      <c r="D26" s="139">
        <f>D21+D25</f>
        <v>23838562143</v>
      </c>
      <c r="E26" s="139">
        <f>E21+E25</f>
        <v>17468860579</v>
      </c>
    </row>
    <row r="27" spans="1:7" s="18" customFormat="1" ht="16.5">
      <c r="A27" s="16" t="s">
        <v>135</v>
      </c>
      <c r="B27" s="138"/>
      <c r="C27" s="138"/>
      <c r="D27" s="139"/>
      <c r="E27" s="139"/>
      <c r="G27" s="57"/>
    </row>
    <row r="28" spans="1:7" s="12" customFormat="1" ht="16.5">
      <c r="A28" s="14" t="s">
        <v>136</v>
      </c>
      <c r="B28" s="23">
        <v>51</v>
      </c>
      <c r="C28" s="23" t="s">
        <v>138</v>
      </c>
      <c r="D28" s="22">
        <f>D26*10%</f>
        <v>2383856214.3</v>
      </c>
      <c r="E28" s="22">
        <f>(E26*20%*50%)-(E26*20%*50%*30%)</f>
        <v>1222820240.5300002</v>
      </c>
      <c r="G28" s="58"/>
    </row>
    <row r="29" spans="1:7" s="12" customFormat="1" ht="16.5">
      <c r="A29" s="14" t="s">
        <v>137</v>
      </c>
      <c r="B29" s="23">
        <v>52</v>
      </c>
      <c r="C29" s="23" t="s">
        <v>138</v>
      </c>
      <c r="D29" s="22"/>
      <c r="E29" s="22"/>
      <c r="G29" s="44"/>
    </row>
    <row r="30" spans="1:7" s="18" customFormat="1" ht="33">
      <c r="A30" s="16" t="s">
        <v>160</v>
      </c>
      <c r="B30" s="23">
        <v>60</v>
      </c>
      <c r="C30" s="23"/>
      <c r="D30" s="22">
        <f>D26-D28-D29</f>
        <v>21454705928.7</v>
      </c>
      <c r="E30" s="22">
        <f>E26-E28-E29</f>
        <v>16246040338.47</v>
      </c>
      <c r="F30" s="131"/>
      <c r="G30" s="56"/>
    </row>
    <row r="31" spans="1:6" s="12" customFormat="1" ht="17.25" thickBot="1">
      <c r="A31" s="32" t="s">
        <v>139</v>
      </c>
      <c r="B31" s="33">
        <v>70</v>
      </c>
      <c r="C31" s="34"/>
      <c r="D31" s="35">
        <f>D30/24000000</f>
        <v>893.9460803625001</v>
      </c>
      <c r="E31" s="35">
        <f>E30/24000000</f>
        <v>676.91834743625</v>
      </c>
      <c r="F31" s="121"/>
    </row>
    <row r="32" spans="1:5" s="12" customFormat="1" ht="27.75" customHeight="1" thickTop="1">
      <c r="A32" s="24" t="s">
        <v>140</v>
      </c>
      <c r="C32" s="141" t="s">
        <v>387</v>
      </c>
      <c r="D32" s="141"/>
      <c r="E32" s="141"/>
    </row>
    <row r="33" spans="1:5" s="12" customFormat="1" ht="15" customHeight="1">
      <c r="A33" s="25" t="s">
        <v>141</v>
      </c>
      <c r="B33" s="25"/>
      <c r="C33" s="134" t="s">
        <v>142</v>
      </c>
      <c r="D33" s="134"/>
      <c r="E33" s="134"/>
    </row>
    <row r="34" spans="1:5" ht="25.5" customHeight="1">
      <c r="A34" s="3"/>
      <c r="B34" s="140"/>
      <c r="C34" s="140"/>
      <c r="D34" s="140"/>
      <c r="E34" s="140"/>
    </row>
    <row r="36" spans="1:5" s="160" customFormat="1" ht="17.25">
      <c r="A36" s="159" t="s">
        <v>406</v>
      </c>
      <c r="C36" s="158" t="s">
        <v>406</v>
      </c>
      <c r="D36" s="158"/>
      <c r="E36" s="158"/>
    </row>
    <row r="38" spans="1:5" s="4" customFormat="1" ht="15" customHeight="1">
      <c r="A38" s="4" t="s">
        <v>162</v>
      </c>
      <c r="C38" s="137" t="s">
        <v>154</v>
      </c>
      <c r="D38" s="137"/>
      <c r="E38" s="137"/>
    </row>
    <row r="42" ht="15">
      <c r="D42" s="10"/>
    </row>
    <row r="44" ht="15">
      <c r="D44" s="6"/>
    </row>
  </sheetData>
  <mergeCells count="20"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  <mergeCell ref="C4:E4"/>
    <mergeCell ref="B1:E1"/>
    <mergeCell ref="B2:E2"/>
    <mergeCell ref="B3:E3"/>
    <mergeCell ref="C38:E38"/>
    <mergeCell ref="B26:B27"/>
    <mergeCell ref="C26:C27"/>
    <mergeCell ref="D26:D27"/>
    <mergeCell ref="E26:E27"/>
    <mergeCell ref="C36:E36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3">
      <selection activeCell="A56" sqref="A56:IV56"/>
    </sheetView>
  </sheetViews>
  <sheetFormatPr defaultColWidth="9.140625" defaultRowHeight="15"/>
  <cols>
    <col min="1" max="1" width="50.8515625" style="1" customWidth="1"/>
    <col min="2" max="2" width="7.00390625" style="1" customWidth="1"/>
    <col min="3" max="3" width="8.28125" style="1" customWidth="1"/>
    <col min="4" max="4" width="19.421875" style="69" customWidth="1"/>
    <col min="5" max="5" width="19.57421875" style="69" customWidth="1"/>
    <col min="6" max="16384" width="9.140625" style="1" customWidth="1"/>
  </cols>
  <sheetData>
    <row r="1" spans="1:5" ht="15">
      <c r="A1" s="2"/>
      <c r="B1" s="135" t="s">
        <v>330</v>
      </c>
      <c r="C1" s="135"/>
      <c r="D1" s="135"/>
      <c r="E1" s="135"/>
    </row>
    <row r="2" spans="1:5" ht="15">
      <c r="A2" s="60" t="s">
        <v>151</v>
      </c>
      <c r="B2" s="140" t="s">
        <v>145</v>
      </c>
      <c r="C2" s="140"/>
      <c r="D2" s="140"/>
      <c r="E2" s="140"/>
    </row>
    <row r="3" spans="1:5" ht="15">
      <c r="A3" s="60"/>
      <c r="B3" s="140" t="s">
        <v>146</v>
      </c>
      <c r="C3" s="140"/>
      <c r="D3" s="140"/>
      <c r="E3" s="140"/>
    </row>
    <row r="4" spans="1:3" ht="15" customHeight="1">
      <c r="A4" s="66"/>
      <c r="B4" s="67"/>
      <c r="C4" s="68"/>
    </row>
    <row r="5" spans="1:5" s="12" customFormat="1" ht="16.5">
      <c r="A5" s="132" t="s">
        <v>331</v>
      </c>
      <c r="B5" s="132"/>
      <c r="C5" s="132"/>
      <c r="D5" s="132"/>
      <c r="E5" s="132"/>
    </row>
    <row r="6" spans="1:5" s="12" customFormat="1" ht="16.5">
      <c r="A6" s="142" t="s">
        <v>405</v>
      </c>
      <c r="B6" s="142"/>
      <c r="C6" s="142"/>
      <c r="D6" s="142"/>
      <c r="E6" s="142"/>
    </row>
    <row r="7" spans="4:5" s="12" customFormat="1" ht="17.25" thickBot="1">
      <c r="D7" s="70"/>
      <c r="E7" s="9" t="s">
        <v>150</v>
      </c>
    </row>
    <row r="8" spans="1:5" s="12" customFormat="1" ht="16.5" customHeight="1" thickBot="1">
      <c r="A8" s="143" t="s">
        <v>332</v>
      </c>
      <c r="B8" s="143" t="s">
        <v>143</v>
      </c>
      <c r="C8" s="143" t="s">
        <v>2</v>
      </c>
      <c r="D8" s="143" t="s">
        <v>333</v>
      </c>
      <c r="E8" s="143" t="s">
        <v>334</v>
      </c>
    </row>
    <row r="9" spans="1:5" s="12" customFormat="1" ht="16.5" customHeight="1" thickBot="1">
      <c r="A9" s="143"/>
      <c r="B9" s="143"/>
      <c r="C9" s="143"/>
      <c r="D9" s="143"/>
      <c r="E9" s="143"/>
    </row>
    <row r="10" spans="1:5" s="12" customFormat="1" ht="17.25" thickBot="1">
      <c r="A10" s="71">
        <v>1</v>
      </c>
      <c r="B10" s="71">
        <v>2</v>
      </c>
      <c r="C10" s="71">
        <v>3</v>
      </c>
      <c r="D10" s="71">
        <v>4</v>
      </c>
      <c r="E10" s="71">
        <v>5</v>
      </c>
    </row>
    <row r="11" spans="1:5" s="12" customFormat="1" ht="16.5">
      <c r="A11" s="16" t="s">
        <v>335</v>
      </c>
      <c r="B11" s="15"/>
      <c r="C11" s="15"/>
      <c r="D11" s="72"/>
      <c r="E11" s="72"/>
    </row>
    <row r="12" spans="1:5" s="12" customFormat="1" ht="19.5">
      <c r="A12" s="73" t="s">
        <v>336</v>
      </c>
      <c r="B12" s="17">
        <v>1</v>
      </c>
      <c r="C12" s="17"/>
      <c r="D12" s="74">
        <v>23838562143</v>
      </c>
      <c r="E12" s="74">
        <v>18457105822.57</v>
      </c>
    </row>
    <row r="13" spans="1:5" s="12" customFormat="1" ht="17.25">
      <c r="A13" s="73" t="s">
        <v>337</v>
      </c>
      <c r="B13" s="15"/>
      <c r="C13" s="15"/>
      <c r="D13" s="75"/>
      <c r="E13" s="75"/>
    </row>
    <row r="14" spans="1:5" s="12" customFormat="1" ht="16.5">
      <c r="A14" s="14" t="s">
        <v>338</v>
      </c>
      <c r="B14" s="15">
        <v>2</v>
      </c>
      <c r="C14" s="15"/>
      <c r="D14" s="75">
        <v>9237705990</v>
      </c>
      <c r="E14" s="75">
        <v>9025989695</v>
      </c>
    </row>
    <row r="15" spans="1:5" s="12" customFormat="1" ht="16.5">
      <c r="A15" s="14" t="s">
        <v>339</v>
      </c>
      <c r="B15" s="15">
        <v>3</v>
      </c>
      <c r="C15" s="15"/>
      <c r="D15" s="76"/>
      <c r="E15" s="76"/>
    </row>
    <row r="16" spans="1:5" s="12" customFormat="1" ht="21" customHeight="1">
      <c r="A16" s="14" t="s">
        <v>341</v>
      </c>
      <c r="B16" s="15">
        <v>4</v>
      </c>
      <c r="C16" s="15"/>
      <c r="D16" s="77">
        <v>0</v>
      </c>
      <c r="E16" s="77">
        <v>1147594084</v>
      </c>
    </row>
    <row r="17" spans="1:5" s="12" customFormat="1" ht="18">
      <c r="A17" s="14" t="s">
        <v>342</v>
      </c>
      <c r="B17" s="15">
        <v>5</v>
      </c>
      <c r="C17" s="15"/>
      <c r="D17" s="77">
        <v>0</v>
      </c>
      <c r="E17" s="77"/>
    </row>
    <row r="18" spans="1:5" s="12" customFormat="1" ht="16.5">
      <c r="A18" s="14" t="s">
        <v>343</v>
      </c>
      <c r="B18" s="15">
        <v>6</v>
      </c>
      <c r="C18" s="15"/>
      <c r="D18" s="75">
        <v>1913641209</v>
      </c>
      <c r="E18" s="75">
        <v>3366377194</v>
      </c>
    </row>
    <row r="19" spans="1:5" s="12" customFormat="1" ht="34.5">
      <c r="A19" s="73" t="s">
        <v>344</v>
      </c>
      <c r="B19" s="78">
        <v>8</v>
      </c>
      <c r="C19" s="78"/>
      <c r="D19" s="79">
        <f>SUM(D12:D18)</f>
        <v>34989909342</v>
      </c>
      <c r="E19" s="79">
        <f>SUM(E12:E18)</f>
        <v>31997066795.57</v>
      </c>
    </row>
    <row r="20" spans="1:5" s="12" customFormat="1" ht="18">
      <c r="A20" s="14" t="s">
        <v>345</v>
      </c>
      <c r="B20" s="15">
        <v>9</v>
      </c>
      <c r="C20" s="15"/>
      <c r="D20" s="122">
        <v>6103153187</v>
      </c>
      <c r="E20" s="77">
        <v>44831482369</v>
      </c>
    </row>
    <row r="21" spans="1:5" s="12" customFormat="1" ht="18">
      <c r="A21" s="14" t="s">
        <v>346</v>
      </c>
      <c r="B21" s="15">
        <v>10</v>
      </c>
      <c r="C21" s="15"/>
      <c r="D21" s="123">
        <v>0</v>
      </c>
      <c r="E21" s="77">
        <v>128502300</v>
      </c>
    </row>
    <row r="22" spans="1:5" s="12" customFormat="1" ht="33">
      <c r="A22" s="14" t="s">
        <v>347</v>
      </c>
      <c r="B22" s="15">
        <v>11</v>
      </c>
      <c r="C22" s="15"/>
      <c r="D22" s="124">
        <v>15264464036</v>
      </c>
      <c r="E22" s="75">
        <v>-1116731604</v>
      </c>
    </row>
    <row r="23" spans="1:5" s="12" customFormat="1" ht="16.5">
      <c r="A23" s="14" t="s">
        <v>348</v>
      </c>
      <c r="B23" s="15">
        <v>12</v>
      </c>
      <c r="C23" s="15"/>
      <c r="D23" s="125">
        <v>-40717828</v>
      </c>
      <c r="E23" s="75">
        <v>2148377539</v>
      </c>
    </row>
    <row r="24" spans="1:5" s="12" customFormat="1" ht="18">
      <c r="A24" s="14" t="s">
        <v>349</v>
      </c>
      <c r="B24" s="15">
        <v>13</v>
      </c>
      <c r="C24" s="15"/>
      <c r="D24" s="123">
        <v>-1913641209</v>
      </c>
      <c r="E24" s="77">
        <v>-3366377194</v>
      </c>
    </row>
    <row r="25" spans="1:5" s="12" customFormat="1" ht="16.5">
      <c r="A25" s="14" t="s">
        <v>350</v>
      </c>
      <c r="B25" s="15">
        <v>14</v>
      </c>
      <c r="C25" s="15"/>
      <c r="D25" s="126">
        <f>-D250</f>
        <v>0</v>
      </c>
      <c r="E25" s="80">
        <v>-524241942</v>
      </c>
    </row>
    <row r="26" spans="1:5" s="12" customFormat="1" ht="16.5">
      <c r="A26" s="14" t="s">
        <v>351</v>
      </c>
      <c r="B26" s="15">
        <v>15</v>
      </c>
      <c r="C26" s="15"/>
      <c r="D26" s="127"/>
      <c r="E26" s="81">
        <v>0</v>
      </c>
    </row>
    <row r="27" spans="1:5" s="12" customFormat="1" ht="18">
      <c r="A27" s="14" t="s">
        <v>352</v>
      </c>
      <c r="B27" s="15">
        <v>16</v>
      </c>
      <c r="C27" s="15"/>
      <c r="D27" s="122">
        <v>-1049505554</v>
      </c>
      <c r="E27" s="77">
        <v>-380848936</v>
      </c>
    </row>
    <row r="28" spans="1:5" s="12" customFormat="1" ht="34.5">
      <c r="A28" s="73" t="s">
        <v>353</v>
      </c>
      <c r="B28" s="17">
        <v>20</v>
      </c>
      <c r="C28" s="17"/>
      <c r="D28" s="128">
        <f>SUM(D19:D27)</f>
        <v>53353661974</v>
      </c>
      <c r="E28" s="82">
        <f>SUM(E19:E27)</f>
        <v>73717229327.57</v>
      </c>
    </row>
    <row r="29" spans="1:5" s="12" customFormat="1" ht="16.5">
      <c r="A29" s="16"/>
      <c r="B29" s="144"/>
      <c r="C29" s="144"/>
      <c r="D29" s="145"/>
      <c r="E29" s="146"/>
    </row>
    <row r="30" spans="1:5" s="12" customFormat="1" ht="16.5">
      <c r="A30" s="16" t="s">
        <v>354</v>
      </c>
      <c r="B30" s="144"/>
      <c r="C30" s="144"/>
      <c r="D30" s="145"/>
      <c r="E30" s="146"/>
    </row>
    <row r="31" spans="1:5" s="12" customFormat="1" ht="33">
      <c r="A31" s="14" t="s">
        <v>355</v>
      </c>
      <c r="B31" s="15">
        <v>21</v>
      </c>
      <c r="C31" s="15"/>
      <c r="D31" s="129">
        <v>-5600666364</v>
      </c>
      <c r="E31" s="83">
        <v>-17564888528</v>
      </c>
    </row>
    <row r="32" spans="1:5" s="12" customFormat="1" ht="33">
      <c r="A32" s="14" t="s">
        <v>356</v>
      </c>
      <c r="B32" s="15">
        <v>22</v>
      </c>
      <c r="C32" s="15"/>
      <c r="D32" s="127">
        <v>0</v>
      </c>
      <c r="E32" s="81" t="s">
        <v>340</v>
      </c>
    </row>
    <row r="33" spans="1:5" s="12" customFormat="1" ht="33">
      <c r="A33" s="14" t="s">
        <v>357</v>
      </c>
      <c r="B33" s="15">
        <v>23</v>
      </c>
      <c r="C33" s="15"/>
      <c r="D33" s="127" t="s">
        <v>340</v>
      </c>
      <c r="E33" s="81" t="s">
        <v>340</v>
      </c>
    </row>
    <row r="34" spans="1:5" s="12" customFormat="1" ht="33">
      <c r="A34" s="14" t="s">
        <v>358</v>
      </c>
      <c r="B34" s="15">
        <v>24</v>
      </c>
      <c r="C34" s="15"/>
      <c r="D34" s="81" t="s">
        <v>340</v>
      </c>
      <c r="E34" s="81" t="s">
        <v>340</v>
      </c>
    </row>
    <row r="35" spans="1:5" s="12" customFormat="1" ht="16.5">
      <c r="A35" s="14" t="s">
        <v>359</v>
      </c>
      <c r="B35" s="15">
        <v>25</v>
      </c>
      <c r="C35" s="15"/>
      <c r="D35" s="81">
        <v>0</v>
      </c>
      <c r="E35" s="81">
        <v>-2258600000</v>
      </c>
    </row>
    <row r="36" spans="1:5" s="12" customFormat="1" ht="16.5">
      <c r="A36" s="14" t="s">
        <v>360</v>
      </c>
      <c r="B36" s="15">
        <v>26</v>
      </c>
      <c r="C36" s="15"/>
      <c r="D36" s="81" t="s">
        <v>340</v>
      </c>
      <c r="E36" s="81" t="s">
        <v>340</v>
      </c>
    </row>
    <row r="37" spans="1:5" s="12" customFormat="1" ht="19.5" customHeight="1">
      <c r="A37" s="14" t="s">
        <v>361</v>
      </c>
      <c r="B37" s="15">
        <v>27</v>
      </c>
      <c r="C37" s="15"/>
      <c r="D37" s="75">
        <v>0</v>
      </c>
      <c r="E37" s="75"/>
    </row>
    <row r="38" spans="1:5" s="12" customFormat="1" ht="20.25" customHeight="1">
      <c r="A38" s="84" t="s">
        <v>362</v>
      </c>
      <c r="B38" s="21">
        <v>30</v>
      </c>
      <c r="C38" s="21"/>
      <c r="D38" s="74">
        <f>SUM(D31:D37)</f>
        <v>-5600666364</v>
      </c>
      <c r="E38" s="74">
        <f>SUM(E31:E37)</f>
        <v>-19823488528</v>
      </c>
    </row>
    <row r="39" spans="1:5" s="12" customFormat="1" ht="17.25" thickBot="1">
      <c r="A39" s="88" t="s">
        <v>363</v>
      </c>
      <c r="B39" s="11"/>
      <c r="C39" s="11"/>
      <c r="D39" s="91"/>
      <c r="E39" s="91"/>
    </row>
    <row r="40" spans="1:5" s="12" customFormat="1" ht="33">
      <c r="A40" s="92" t="s">
        <v>364</v>
      </c>
      <c r="B40" s="93">
        <v>31</v>
      </c>
      <c r="C40" s="93"/>
      <c r="D40" s="94" t="s">
        <v>340</v>
      </c>
      <c r="E40" s="94">
        <f>'[1]Candoiphatsinh (2)'!F96</f>
        <v>0</v>
      </c>
    </row>
    <row r="41" spans="1:5" s="12" customFormat="1" ht="33">
      <c r="A41" s="14" t="s">
        <v>365</v>
      </c>
      <c r="B41" s="23">
        <v>32</v>
      </c>
      <c r="C41" s="23"/>
      <c r="D41" s="76" t="s">
        <v>340</v>
      </c>
      <c r="E41" s="76" t="s">
        <v>340</v>
      </c>
    </row>
    <row r="42" spans="1:5" s="12" customFormat="1" ht="16.5">
      <c r="A42" s="14" t="s">
        <v>366</v>
      </c>
      <c r="B42" s="15">
        <v>33</v>
      </c>
      <c r="C42" s="15"/>
      <c r="D42" s="80">
        <v>0</v>
      </c>
      <c r="E42" s="80"/>
    </row>
    <row r="43" spans="1:5" s="12" customFormat="1" ht="18">
      <c r="A43" s="14" t="s">
        <v>367</v>
      </c>
      <c r="B43" s="15">
        <v>34</v>
      </c>
      <c r="C43" s="15"/>
      <c r="D43" s="77">
        <v>-9682113053</v>
      </c>
      <c r="E43" s="77">
        <v>-9268460000</v>
      </c>
    </row>
    <row r="44" spans="1:5" s="12" customFormat="1" ht="16.5">
      <c r="A44" s="45" t="s">
        <v>368</v>
      </c>
      <c r="B44" s="23">
        <v>35</v>
      </c>
      <c r="C44" s="23"/>
      <c r="D44" s="76">
        <v>0</v>
      </c>
      <c r="E44" s="76" t="s">
        <v>340</v>
      </c>
    </row>
    <row r="45" spans="1:5" s="12" customFormat="1" ht="18">
      <c r="A45" s="14" t="s">
        <v>369</v>
      </c>
      <c r="B45" s="15">
        <v>36</v>
      </c>
      <c r="C45" s="15"/>
      <c r="D45" s="77">
        <v>-38203728909</v>
      </c>
      <c r="E45" s="77">
        <v>-42342686737</v>
      </c>
    </row>
    <row r="46" spans="1:5" s="12" customFormat="1" ht="17.25">
      <c r="A46" s="73" t="s">
        <v>370</v>
      </c>
      <c r="B46" s="17">
        <v>40</v>
      </c>
      <c r="C46" s="17"/>
      <c r="D46" s="85">
        <f>SUM(D40:D45)</f>
        <v>-47885841962</v>
      </c>
      <c r="E46" s="85">
        <f>SUM(E40:E45)</f>
        <v>-51611146737</v>
      </c>
    </row>
    <row r="47" spans="1:5" s="12" customFormat="1" ht="33">
      <c r="A47" s="16" t="s">
        <v>371</v>
      </c>
      <c r="B47" s="17">
        <v>50</v>
      </c>
      <c r="C47" s="17"/>
      <c r="D47" s="85">
        <f>D46+D38+D28</f>
        <v>-132846352</v>
      </c>
      <c r="E47" s="85">
        <f>E46+E38+E28</f>
        <v>2282594062.5700073</v>
      </c>
    </row>
    <row r="48" spans="1:5" s="12" customFormat="1" ht="16.5">
      <c r="A48" s="16" t="s">
        <v>372</v>
      </c>
      <c r="B48" s="17">
        <v>60</v>
      </c>
      <c r="C48" s="17"/>
      <c r="D48" s="85">
        <v>15537152091</v>
      </c>
      <c r="E48" s="85">
        <v>50302992625</v>
      </c>
    </row>
    <row r="49" spans="1:5" s="12" customFormat="1" ht="33">
      <c r="A49" s="14" t="s">
        <v>373</v>
      </c>
      <c r="B49" s="15">
        <v>61</v>
      </c>
      <c r="C49" s="15"/>
      <c r="D49" s="80">
        <v>0</v>
      </c>
      <c r="E49" s="80">
        <v>130215896</v>
      </c>
    </row>
    <row r="50" spans="1:5" s="12" customFormat="1" ht="33.75" thickBot="1">
      <c r="A50" s="88" t="s">
        <v>374</v>
      </c>
      <c r="B50" s="11">
        <v>70</v>
      </c>
      <c r="C50" s="89">
        <v>31</v>
      </c>
      <c r="D50" s="90">
        <f>D47+D48+D49</f>
        <v>15404305739</v>
      </c>
      <c r="E50" s="90">
        <f>E47+E48+E49</f>
        <v>52715802583.57001</v>
      </c>
    </row>
    <row r="51" spans="4:5" s="12" customFormat="1" ht="16.5">
      <c r="D51" s="130"/>
      <c r="E51" s="130"/>
    </row>
    <row r="52" spans="1:5" s="12" customFormat="1" ht="16.5">
      <c r="A52" s="86"/>
      <c r="C52" s="133" t="s">
        <v>387</v>
      </c>
      <c r="D52" s="133"/>
      <c r="E52" s="133"/>
    </row>
    <row r="53" spans="1:5" s="12" customFormat="1" ht="15" customHeight="1">
      <c r="A53" s="25" t="s">
        <v>141</v>
      </c>
      <c r="B53" s="25"/>
      <c r="C53" s="134" t="s">
        <v>142</v>
      </c>
      <c r="D53" s="134"/>
      <c r="E53" s="134"/>
    </row>
    <row r="54" spans="1:5" s="12" customFormat="1" ht="16.5">
      <c r="A54" s="87"/>
      <c r="B54" s="147"/>
      <c r="C54" s="147"/>
      <c r="D54" s="147"/>
      <c r="E54" s="147"/>
    </row>
    <row r="55" spans="4:5" s="12" customFormat="1" ht="16.5">
      <c r="D55" s="70"/>
      <c r="E55" s="70"/>
    </row>
    <row r="56" spans="1:5" s="160" customFormat="1" ht="17.25">
      <c r="A56" s="159" t="s">
        <v>406</v>
      </c>
      <c r="C56" s="158" t="s">
        <v>406</v>
      </c>
      <c r="D56" s="158"/>
      <c r="E56" s="158"/>
    </row>
    <row r="57" spans="4:5" s="12" customFormat="1" ht="16.5">
      <c r="D57" s="70"/>
      <c r="E57" s="70"/>
    </row>
    <row r="58" spans="4:5" s="12" customFormat="1" ht="16.5">
      <c r="D58" s="70"/>
      <c r="E58" s="70"/>
    </row>
    <row r="59" spans="1:5" s="61" customFormat="1" ht="16.5">
      <c r="A59" s="61" t="s">
        <v>162</v>
      </c>
      <c r="C59" s="132" t="s">
        <v>154</v>
      </c>
      <c r="D59" s="132"/>
      <c r="E59" s="132"/>
    </row>
    <row r="60" spans="4:5" s="12" customFormat="1" ht="16.5">
      <c r="D60" s="70"/>
      <c r="E60" s="70"/>
    </row>
    <row r="61" spans="4:5" s="12" customFormat="1" ht="16.5">
      <c r="D61" s="70"/>
      <c r="E61" s="70"/>
    </row>
    <row r="62" spans="4:5" s="12" customFormat="1" ht="16.5">
      <c r="D62" s="70"/>
      <c r="E62" s="70"/>
    </row>
  </sheetData>
  <mergeCells count="20">
    <mergeCell ref="C59:E59"/>
    <mergeCell ref="C52:E52"/>
    <mergeCell ref="C53:E53"/>
    <mergeCell ref="B54:C54"/>
    <mergeCell ref="D54:E54"/>
    <mergeCell ref="C56:E56"/>
    <mergeCell ref="B29:B30"/>
    <mergeCell ref="C29:C30"/>
    <mergeCell ref="D29:D30"/>
    <mergeCell ref="E29:E30"/>
    <mergeCell ref="A6:E6"/>
    <mergeCell ref="A8:A9"/>
    <mergeCell ref="B8:B9"/>
    <mergeCell ref="C8:C9"/>
    <mergeCell ref="D8:D9"/>
    <mergeCell ref="E8:E9"/>
    <mergeCell ref="B1:E1"/>
    <mergeCell ref="B2:E2"/>
    <mergeCell ref="B3:E3"/>
    <mergeCell ref="A5:E5"/>
  </mergeCells>
  <printOptions/>
  <pageMargins left="0.27" right="0.17" top="0.42" bottom="0.35" header="0.2" footer="0.17"/>
  <pageSetup horizontalDpi="600" verticalDpi="600" orientation="portrait" r:id="rId1"/>
  <headerFooter alignWithMargins="0">
    <oddFooter xml:space="preserve">&amp;C&amp; Trang &amp;P&amp;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G99" sqref="G99"/>
    </sheetView>
  </sheetViews>
  <sheetFormatPr defaultColWidth="9.140625" defaultRowHeight="15"/>
  <cols>
    <col min="1" max="1" width="9.28125" style="0" bestFit="1" customWidth="1"/>
    <col min="2" max="2" width="29.28125" style="0" customWidth="1"/>
    <col min="3" max="8" width="14.8515625" style="0" bestFit="1" customWidth="1"/>
  </cols>
  <sheetData>
    <row r="1" spans="1:8" ht="15">
      <c r="A1" s="155"/>
      <c r="B1" s="155"/>
      <c r="C1" s="155"/>
      <c r="D1" s="155"/>
      <c r="E1" s="157" t="s">
        <v>375</v>
      </c>
      <c r="F1" s="157"/>
      <c r="G1" s="157"/>
      <c r="H1" s="157"/>
    </row>
    <row r="2" spans="1:8" ht="15">
      <c r="A2" s="156" t="s">
        <v>175</v>
      </c>
      <c r="B2" s="156"/>
      <c r="C2" s="156"/>
      <c r="D2" s="156"/>
      <c r="E2" s="149" t="s">
        <v>176</v>
      </c>
      <c r="F2" s="149"/>
      <c r="G2" s="149"/>
      <c r="H2" s="149"/>
    </row>
    <row r="3" spans="1:8" ht="15">
      <c r="A3" s="113"/>
      <c r="B3" s="113"/>
      <c r="C3" s="113"/>
      <c r="D3" s="113"/>
      <c r="E3" s="149" t="s">
        <v>177</v>
      </c>
      <c r="F3" s="149"/>
      <c r="G3" s="149"/>
      <c r="H3" s="149"/>
    </row>
    <row r="4" spans="1:8" ht="15">
      <c r="A4" s="113"/>
      <c r="B4" s="113"/>
      <c r="C4" s="113"/>
      <c r="D4" s="113"/>
      <c r="E4" s="113"/>
      <c r="F4" s="113"/>
      <c r="G4" s="113"/>
      <c r="H4" s="113"/>
    </row>
    <row r="5" spans="1:8" ht="25.5">
      <c r="A5" s="148" t="s">
        <v>376</v>
      </c>
      <c r="B5" s="148"/>
      <c r="C5" s="148"/>
      <c r="D5" s="148"/>
      <c r="E5" s="148"/>
      <c r="F5" s="148"/>
      <c r="G5" s="148"/>
      <c r="H5" s="148"/>
    </row>
    <row r="6" spans="1:8" ht="15">
      <c r="A6" s="149" t="s">
        <v>389</v>
      </c>
      <c r="B6" s="149"/>
      <c r="C6" s="149"/>
      <c r="D6" s="149"/>
      <c r="E6" s="149"/>
      <c r="F6" s="149"/>
      <c r="G6" s="149"/>
      <c r="H6" s="149"/>
    </row>
    <row r="7" spans="1:8" ht="15.75" thickBot="1">
      <c r="A7" s="113"/>
      <c r="B7" s="113"/>
      <c r="C7" s="113"/>
      <c r="D7" s="113"/>
      <c r="E7" s="113"/>
      <c r="F7" s="113"/>
      <c r="G7" s="113"/>
      <c r="H7" s="113"/>
    </row>
    <row r="8" spans="1:8" ht="15">
      <c r="A8" s="150" t="s">
        <v>178</v>
      </c>
      <c r="B8" s="152" t="s">
        <v>179</v>
      </c>
      <c r="C8" s="152" t="s">
        <v>180</v>
      </c>
      <c r="D8" s="152"/>
      <c r="E8" s="152" t="s">
        <v>181</v>
      </c>
      <c r="F8" s="152"/>
      <c r="G8" s="152" t="s">
        <v>182</v>
      </c>
      <c r="H8" s="154"/>
    </row>
    <row r="9" spans="1:8" ht="15">
      <c r="A9" s="151"/>
      <c r="B9" s="153"/>
      <c r="C9" s="114" t="s">
        <v>183</v>
      </c>
      <c r="D9" s="115" t="s">
        <v>184</v>
      </c>
      <c r="E9" s="114" t="s">
        <v>183</v>
      </c>
      <c r="F9" s="115" t="s">
        <v>184</v>
      </c>
      <c r="G9" s="114" t="s">
        <v>183</v>
      </c>
      <c r="H9" s="116" t="s">
        <v>184</v>
      </c>
    </row>
    <row r="10" spans="1:8" ht="15">
      <c r="A10" s="117">
        <v>111</v>
      </c>
      <c r="B10" s="118" t="s">
        <v>185</v>
      </c>
      <c r="C10" s="62">
        <v>452169588</v>
      </c>
      <c r="D10" s="62">
        <v>0</v>
      </c>
      <c r="E10" s="62">
        <v>1975753054</v>
      </c>
      <c r="F10" s="62">
        <v>2087545137</v>
      </c>
      <c r="G10" s="62">
        <v>340377505</v>
      </c>
      <c r="H10" s="63">
        <v>0</v>
      </c>
    </row>
    <row r="11" spans="1:8" ht="15">
      <c r="A11" s="117">
        <v>1111</v>
      </c>
      <c r="B11" s="118" t="s">
        <v>186</v>
      </c>
      <c r="C11" s="62">
        <v>452169588</v>
      </c>
      <c r="D11" s="62">
        <v>0</v>
      </c>
      <c r="E11" s="62">
        <v>1975753054</v>
      </c>
      <c r="F11" s="62">
        <v>2087545137</v>
      </c>
      <c r="G11" s="62">
        <v>340377505</v>
      </c>
      <c r="H11" s="63">
        <v>0</v>
      </c>
    </row>
    <row r="12" spans="1:8" ht="15">
      <c r="A12" s="117">
        <v>11111</v>
      </c>
      <c r="B12" s="118" t="s">
        <v>185</v>
      </c>
      <c r="C12" s="62">
        <v>433407610</v>
      </c>
      <c r="D12" s="62">
        <v>0</v>
      </c>
      <c r="E12" s="62">
        <v>1975753054</v>
      </c>
      <c r="F12" s="62">
        <v>2087545137</v>
      </c>
      <c r="G12" s="62">
        <v>321615527</v>
      </c>
      <c r="H12" s="63">
        <v>0</v>
      </c>
    </row>
    <row r="13" spans="1:8" ht="15">
      <c r="A13" s="117">
        <v>11112</v>
      </c>
      <c r="B13" s="118" t="s">
        <v>187</v>
      </c>
      <c r="C13" s="62">
        <v>18761978</v>
      </c>
      <c r="D13" s="62">
        <v>0</v>
      </c>
      <c r="E13" s="62">
        <v>0</v>
      </c>
      <c r="F13" s="62">
        <v>0</v>
      </c>
      <c r="G13" s="62">
        <v>18761978</v>
      </c>
      <c r="H13" s="63">
        <v>0</v>
      </c>
    </row>
    <row r="14" spans="1:8" ht="15">
      <c r="A14" s="117">
        <v>112</v>
      </c>
      <c r="B14" s="118" t="s">
        <v>188</v>
      </c>
      <c r="C14" s="62">
        <v>15084982503.1</v>
      </c>
      <c r="D14" s="62">
        <v>0</v>
      </c>
      <c r="E14" s="62">
        <v>69104929035</v>
      </c>
      <c r="F14" s="62">
        <v>79125983304</v>
      </c>
      <c r="G14" s="62">
        <v>5063928234.1</v>
      </c>
      <c r="H14" s="63">
        <v>0</v>
      </c>
    </row>
    <row r="15" spans="1:8" ht="15">
      <c r="A15" s="117">
        <v>1121</v>
      </c>
      <c r="B15" s="118" t="s">
        <v>189</v>
      </c>
      <c r="C15" s="62">
        <v>13194040573.1</v>
      </c>
      <c r="D15" s="62">
        <v>0</v>
      </c>
      <c r="E15" s="62">
        <v>68734819417</v>
      </c>
      <c r="F15" s="62">
        <v>78073190626</v>
      </c>
      <c r="G15" s="62">
        <v>3855669364.1</v>
      </c>
      <c r="H15" s="63">
        <v>0</v>
      </c>
    </row>
    <row r="16" spans="1:8" ht="15">
      <c r="A16" s="117">
        <v>11211</v>
      </c>
      <c r="B16" s="118" t="s">
        <v>189</v>
      </c>
      <c r="C16" s="62">
        <v>4839092480.1</v>
      </c>
      <c r="D16" s="62">
        <v>0</v>
      </c>
      <c r="E16" s="62">
        <v>68726248762</v>
      </c>
      <c r="F16" s="62">
        <v>69752014984</v>
      </c>
      <c r="G16" s="62">
        <v>3813326258.1</v>
      </c>
      <c r="H16" s="63">
        <v>0</v>
      </c>
    </row>
    <row r="17" spans="1:8" ht="15">
      <c r="A17" s="117">
        <v>11212</v>
      </c>
      <c r="B17" s="118" t="s">
        <v>190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</row>
    <row r="18" spans="1:8" ht="15">
      <c r="A18" s="117">
        <v>11214</v>
      </c>
      <c r="B18" s="118" t="s">
        <v>189</v>
      </c>
      <c r="C18" s="62">
        <v>4055414100</v>
      </c>
      <c r="D18" s="62">
        <v>0</v>
      </c>
      <c r="E18" s="62">
        <v>147900</v>
      </c>
      <c r="F18" s="62">
        <v>4026207500</v>
      </c>
      <c r="G18" s="62">
        <v>29354500</v>
      </c>
      <c r="H18" s="63">
        <v>0</v>
      </c>
    </row>
    <row r="19" spans="1:8" ht="15">
      <c r="A19" s="117">
        <v>11215</v>
      </c>
      <c r="B19" s="118" t="s">
        <v>189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3">
        <v>0</v>
      </c>
    </row>
    <row r="20" spans="1:8" ht="15">
      <c r="A20" s="117">
        <v>11216</v>
      </c>
      <c r="B20" s="118" t="s">
        <v>189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</row>
    <row r="21" spans="1:8" ht="15">
      <c r="A21" s="117">
        <v>11217</v>
      </c>
      <c r="B21" s="118" t="s">
        <v>189</v>
      </c>
      <c r="C21" s="62">
        <v>3976929906</v>
      </c>
      <c r="D21" s="62">
        <v>0</v>
      </c>
      <c r="E21" s="62">
        <v>8396515</v>
      </c>
      <c r="F21" s="62">
        <v>3983202787</v>
      </c>
      <c r="G21" s="62">
        <v>2123634</v>
      </c>
      <c r="H21" s="63">
        <v>0</v>
      </c>
    </row>
    <row r="22" spans="1:8" ht="15">
      <c r="A22" s="117">
        <v>11218</v>
      </c>
      <c r="B22" s="118" t="s">
        <v>191</v>
      </c>
      <c r="C22" s="62">
        <v>10259307</v>
      </c>
      <c r="D22" s="62">
        <v>0</v>
      </c>
      <c r="E22" s="62">
        <v>26240</v>
      </c>
      <c r="F22" s="62">
        <v>0</v>
      </c>
      <c r="G22" s="62">
        <v>10285547</v>
      </c>
      <c r="H22" s="63">
        <v>0</v>
      </c>
    </row>
    <row r="23" spans="1:8" ht="15">
      <c r="A23" s="117">
        <v>11219</v>
      </c>
      <c r="B23" s="118" t="s">
        <v>326</v>
      </c>
      <c r="C23" s="62">
        <v>312344780</v>
      </c>
      <c r="D23" s="62">
        <v>0</v>
      </c>
      <c r="E23" s="62">
        <v>0</v>
      </c>
      <c r="F23" s="62">
        <v>311765355</v>
      </c>
      <c r="G23" s="62">
        <v>579425</v>
      </c>
      <c r="H23" s="63">
        <v>0</v>
      </c>
    </row>
    <row r="24" spans="1:8" ht="15">
      <c r="A24" s="117">
        <v>1122</v>
      </c>
      <c r="B24" s="118" t="s">
        <v>192</v>
      </c>
      <c r="C24" s="62">
        <v>1771938955</v>
      </c>
      <c r="D24" s="62">
        <v>0</v>
      </c>
      <c r="E24" s="62">
        <v>90977291</v>
      </c>
      <c r="F24" s="62">
        <v>773853678</v>
      </c>
      <c r="G24" s="62">
        <v>1089062568</v>
      </c>
      <c r="H24" s="63">
        <v>0</v>
      </c>
    </row>
    <row r="25" spans="1:8" ht="15">
      <c r="A25" s="117">
        <v>1123</v>
      </c>
      <c r="B25" s="118" t="s">
        <v>193</v>
      </c>
      <c r="C25" s="62">
        <v>119002975</v>
      </c>
      <c r="D25" s="62">
        <v>0</v>
      </c>
      <c r="E25" s="62">
        <v>279132327</v>
      </c>
      <c r="F25" s="62">
        <v>278939000</v>
      </c>
      <c r="G25" s="62">
        <v>119196302</v>
      </c>
      <c r="H25" s="63">
        <v>0</v>
      </c>
    </row>
    <row r="26" spans="1:8" ht="15">
      <c r="A26" s="117">
        <v>128</v>
      </c>
      <c r="B26" s="118" t="s">
        <v>194</v>
      </c>
      <c r="C26" s="62">
        <v>0</v>
      </c>
      <c r="D26" s="62">
        <v>0</v>
      </c>
      <c r="E26" s="62">
        <v>22000000000</v>
      </c>
      <c r="F26" s="62">
        <v>12000000000</v>
      </c>
      <c r="G26" s="62">
        <v>10000000000</v>
      </c>
      <c r="H26" s="63">
        <v>0</v>
      </c>
    </row>
    <row r="27" spans="1:8" ht="15">
      <c r="A27" s="117">
        <v>1281</v>
      </c>
      <c r="B27" s="118" t="s">
        <v>195</v>
      </c>
      <c r="C27" s="62">
        <v>0</v>
      </c>
      <c r="D27" s="62">
        <v>0</v>
      </c>
      <c r="E27" s="62">
        <v>22000000000</v>
      </c>
      <c r="F27" s="62">
        <v>12000000000</v>
      </c>
      <c r="G27" s="62">
        <v>10000000000</v>
      </c>
      <c r="H27" s="63">
        <v>0</v>
      </c>
    </row>
    <row r="28" spans="1:8" ht="15">
      <c r="A28" s="117">
        <v>131</v>
      </c>
      <c r="B28" s="118" t="s">
        <v>196</v>
      </c>
      <c r="C28" s="62">
        <v>13316171744</v>
      </c>
      <c r="D28" s="62">
        <v>0</v>
      </c>
      <c r="E28" s="62">
        <v>51134000112</v>
      </c>
      <c r="F28" s="62">
        <v>54258755890</v>
      </c>
      <c r="G28" s="62">
        <v>10191415966</v>
      </c>
      <c r="H28" s="63">
        <v>0</v>
      </c>
    </row>
    <row r="29" spans="1:8" ht="15">
      <c r="A29" s="117">
        <v>1311</v>
      </c>
      <c r="B29" s="118" t="s">
        <v>197</v>
      </c>
      <c r="C29" s="62">
        <v>13316171744</v>
      </c>
      <c r="D29" s="62">
        <v>0</v>
      </c>
      <c r="E29" s="62">
        <v>51134000112</v>
      </c>
      <c r="F29" s="62">
        <v>54258755890</v>
      </c>
      <c r="G29" s="62">
        <v>10191415966</v>
      </c>
      <c r="H29" s="63">
        <v>0</v>
      </c>
    </row>
    <row r="30" spans="1:8" ht="15">
      <c r="A30" s="117">
        <v>133</v>
      </c>
      <c r="B30" s="118" t="s">
        <v>198</v>
      </c>
      <c r="C30" s="62">
        <v>0.9</v>
      </c>
      <c r="D30" s="62">
        <v>0</v>
      </c>
      <c r="E30" s="62">
        <v>1330707423</v>
      </c>
      <c r="F30" s="62">
        <v>880166283</v>
      </c>
      <c r="G30" s="62">
        <v>450541140.9</v>
      </c>
      <c r="H30" s="63">
        <v>0</v>
      </c>
    </row>
    <row r="31" spans="1:8" ht="15">
      <c r="A31" s="117">
        <v>1331</v>
      </c>
      <c r="B31" s="118" t="s">
        <v>199</v>
      </c>
      <c r="C31" s="62">
        <v>0.9</v>
      </c>
      <c r="D31" s="62">
        <v>0</v>
      </c>
      <c r="E31" s="62">
        <v>1330707423</v>
      </c>
      <c r="F31" s="62">
        <v>880166283</v>
      </c>
      <c r="G31" s="62">
        <v>450541140.9</v>
      </c>
      <c r="H31" s="63">
        <v>0</v>
      </c>
    </row>
    <row r="32" spans="1:8" ht="15">
      <c r="A32" s="117">
        <v>138</v>
      </c>
      <c r="B32" s="118" t="s">
        <v>200</v>
      </c>
      <c r="C32" s="62">
        <v>0</v>
      </c>
      <c r="D32" s="62">
        <v>0</v>
      </c>
      <c r="E32" s="62">
        <v>39466987</v>
      </c>
      <c r="F32" s="62">
        <v>7800320</v>
      </c>
      <c r="G32" s="62">
        <v>31666667</v>
      </c>
      <c r="H32" s="63">
        <v>0</v>
      </c>
    </row>
    <row r="33" spans="1:8" ht="15">
      <c r="A33" s="117">
        <v>1388</v>
      </c>
      <c r="B33" s="118" t="s">
        <v>200</v>
      </c>
      <c r="C33" s="62">
        <v>0</v>
      </c>
      <c r="D33" s="62">
        <v>0</v>
      </c>
      <c r="E33" s="62">
        <v>39466987</v>
      </c>
      <c r="F33" s="62">
        <v>7800320</v>
      </c>
      <c r="G33" s="62">
        <v>31666667</v>
      </c>
      <c r="H33" s="63">
        <v>0</v>
      </c>
    </row>
    <row r="34" spans="1:8" ht="15">
      <c r="A34" s="117">
        <v>141</v>
      </c>
      <c r="B34" s="118" t="s">
        <v>201</v>
      </c>
      <c r="C34" s="62">
        <v>51730495</v>
      </c>
      <c r="D34" s="62">
        <v>0</v>
      </c>
      <c r="E34" s="62">
        <v>583468500</v>
      </c>
      <c r="F34" s="62">
        <v>155887500</v>
      </c>
      <c r="G34" s="62">
        <v>479311495</v>
      </c>
      <c r="H34" s="63">
        <v>0</v>
      </c>
    </row>
    <row r="35" spans="1:8" ht="15">
      <c r="A35" s="117">
        <v>142</v>
      </c>
      <c r="B35" s="118" t="s">
        <v>202</v>
      </c>
      <c r="C35" s="62">
        <v>42247279</v>
      </c>
      <c r="D35" s="62">
        <v>0</v>
      </c>
      <c r="E35" s="62">
        <v>681088335</v>
      </c>
      <c r="F35" s="62">
        <v>152973818</v>
      </c>
      <c r="G35" s="62">
        <v>570361796</v>
      </c>
      <c r="H35" s="63">
        <v>0</v>
      </c>
    </row>
    <row r="36" spans="1:8" ht="15">
      <c r="A36" s="117">
        <v>1421</v>
      </c>
      <c r="B36" s="118" t="s">
        <v>202</v>
      </c>
      <c r="C36" s="62">
        <v>42247279</v>
      </c>
      <c r="D36" s="62">
        <v>0</v>
      </c>
      <c r="E36" s="62">
        <v>681088335</v>
      </c>
      <c r="F36" s="62">
        <v>152973818</v>
      </c>
      <c r="G36" s="62">
        <v>570361796</v>
      </c>
      <c r="H36" s="63">
        <v>0</v>
      </c>
    </row>
    <row r="37" spans="1:8" ht="15">
      <c r="A37" s="117">
        <v>154</v>
      </c>
      <c r="B37" s="118" t="s">
        <v>203</v>
      </c>
      <c r="C37" s="62">
        <v>0</v>
      </c>
      <c r="D37" s="62">
        <v>0</v>
      </c>
      <c r="E37" s="62">
        <v>19679416868</v>
      </c>
      <c r="F37" s="62">
        <v>19679416868</v>
      </c>
      <c r="G37" s="62">
        <v>0</v>
      </c>
      <c r="H37" s="63">
        <v>0</v>
      </c>
    </row>
    <row r="38" spans="1:8" ht="15">
      <c r="A38" s="117">
        <v>1541</v>
      </c>
      <c r="B38" s="118" t="s">
        <v>204</v>
      </c>
      <c r="C38" s="62">
        <v>0</v>
      </c>
      <c r="D38" s="62">
        <v>0</v>
      </c>
      <c r="E38" s="62">
        <v>14969719705</v>
      </c>
      <c r="F38" s="62">
        <v>14969719705</v>
      </c>
      <c r="G38" s="62">
        <v>0</v>
      </c>
      <c r="H38" s="63">
        <v>0</v>
      </c>
    </row>
    <row r="39" spans="1:8" ht="15">
      <c r="A39" s="117">
        <v>1542</v>
      </c>
      <c r="B39" s="118" t="s">
        <v>205</v>
      </c>
      <c r="C39" s="62">
        <v>0</v>
      </c>
      <c r="D39" s="62">
        <v>0</v>
      </c>
      <c r="E39" s="62">
        <v>1954131064</v>
      </c>
      <c r="F39" s="62">
        <v>1954131064</v>
      </c>
      <c r="G39" s="62">
        <v>0</v>
      </c>
      <c r="H39" s="63">
        <v>0</v>
      </c>
    </row>
    <row r="40" spans="1:8" ht="15">
      <c r="A40" s="117">
        <v>1543</v>
      </c>
      <c r="B40" s="118" t="s">
        <v>206</v>
      </c>
      <c r="C40" s="62">
        <v>0</v>
      </c>
      <c r="D40" s="62">
        <v>0</v>
      </c>
      <c r="E40" s="62">
        <v>1602213930</v>
      </c>
      <c r="F40" s="62">
        <v>1602213930</v>
      </c>
      <c r="G40" s="62">
        <v>0</v>
      </c>
      <c r="H40" s="63">
        <v>0</v>
      </c>
    </row>
    <row r="41" spans="1:8" ht="15">
      <c r="A41" s="117">
        <v>1544</v>
      </c>
      <c r="B41" s="118" t="s">
        <v>390</v>
      </c>
      <c r="C41" s="62">
        <v>0</v>
      </c>
      <c r="D41" s="62">
        <v>0</v>
      </c>
      <c r="E41" s="62">
        <v>1153352169</v>
      </c>
      <c r="F41" s="62">
        <v>1153352169</v>
      </c>
      <c r="G41" s="62">
        <v>0</v>
      </c>
      <c r="H41" s="63">
        <v>0</v>
      </c>
    </row>
    <row r="42" spans="1:8" ht="15">
      <c r="A42" s="117">
        <v>211</v>
      </c>
      <c r="B42" s="118" t="s">
        <v>207</v>
      </c>
      <c r="C42" s="62">
        <v>477092199064</v>
      </c>
      <c r="D42" s="62">
        <v>0</v>
      </c>
      <c r="E42" s="62">
        <v>8877666364</v>
      </c>
      <c r="F42" s="62">
        <v>0</v>
      </c>
      <c r="G42" s="62">
        <v>485969865428</v>
      </c>
      <c r="H42" s="63">
        <v>0</v>
      </c>
    </row>
    <row r="43" spans="1:8" ht="15">
      <c r="A43" s="117">
        <v>2111</v>
      </c>
      <c r="B43" s="118" t="s">
        <v>208</v>
      </c>
      <c r="C43" s="62">
        <v>164756249019</v>
      </c>
      <c r="D43" s="62">
        <v>0</v>
      </c>
      <c r="E43" s="62">
        <v>290454545</v>
      </c>
      <c r="F43" s="62">
        <v>0</v>
      </c>
      <c r="G43" s="62">
        <v>165046703564</v>
      </c>
      <c r="H43" s="63">
        <v>0</v>
      </c>
    </row>
    <row r="44" spans="1:8" ht="15">
      <c r="A44" s="117">
        <v>2112</v>
      </c>
      <c r="B44" s="118" t="s">
        <v>209</v>
      </c>
      <c r="C44" s="62">
        <v>302681837846</v>
      </c>
      <c r="D44" s="62">
        <v>0</v>
      </c>
      <c r="E44" s="62">
        <v>0</v>
      </c>
      <c r="F44" s="62">
        <v>0</v>
      </c>
      <c r="G44" s="62">
        <v>302681837846</v>
      </c>
      <c r="H44" s="63">
        <v>0</v>
      </c>
    </row>
    <row r="45" spans="1:8" ht="15">
      <c r="A45" s="117">
        <v>2113</v>
      </c>
      <c r="B45" s="118" t="s">
        <v>210</v>
      </c>
      <c r="C45" s="62">
        <v>9515925869</v>
      </c>
      <c r="D45" s="62">
        <v>0</v>
      </c>
      <c r="E45" s="62">
        <v>8587211819</v>
      </c>
      <c r="F45" s="62">
        <v>0</v>
      </c>
      <c r="G45" s="62">
        <v>18103137688</v>
      </c>
      <c r="H45" s="63">
        <v>0</v>
      </c>
    </row>
    <row r="46" spans="1:8" ht="15">
      <c r="A46" s="117">
        <v>2114</v>
      </c>
      <c r="B46" s="118" t="s">
        <v>211</v>
      </c>
      <c r="C46" s="62">
        <v>138186330</v>
      </c>
      <c r="D46" s="62">
        <v>0</v>
      </c>
      <c r="E46" s="62">
        <v>0</v>
      </c>
      <c r="F46" s="62">
        <v>0</v>
      </c>
      <c r="G46" s="62">
        <v>138186330</v>
      </c>
      <c r="H46" s="63">
        <v>0</v>
      </c>
    </row>
    <row r="47" spans="1:8" ht="15">
      <c r="A47" s="117">
        <v>213</v>
      </c>
      <c r="B47" s="118" t="s">
        <v>212</v>
      </c>
      <c r="C47" s="62">
        <v>79246404441</v>
      </c>
      <c r="D47" s="62">
        <v>0</v>
      </c>
      <c r="E47" s="62">
        <v>0</v>
      </c>
      <c r="F47" s="62">
        <v>0</v>
      </c>
      <c r="G47" s="62">
        <v>79246404441</v>
      </c>
      <c r="H47" s="63">
        <v>0</v>
      </c>
    </row>
    <row r="48" spans="1:8" ht="15">
      <c r="A48" s="117">
        <v>2131</v>
      </c>
      <c r="B48" s="118" t="s">
        <v>213</v>
      </c>
      <c r="C48" s="62">
        <v>79232404441</v>
      </c>
      <c r="D48" s="62">
        <v>0</v>
      </c>
      <c r="E48" s="62">
        <v>0</v>
      </c>
      <c r="F48" s="62">
        <v>0</v>
      </c>
      <c r="G48" s="62">
        <v>79232404441</v>
      </c>
      <c r="H48" s="63">
        <v>0</v>
      </c>
    </row>
    <row r="49" spans="1:8" ht="15">
      <c r="A49" s="117">
        <v>2135</v>
      </c>
      <c r="B49" s="118" t="s">
        <v>214</v>
      </c>
      <c r="C49" s="62">
        <v>14000000</v>
      </c>
      <c r="D49" s="62">
        <v>0</v>
      </c>
      <c r="E49" s="62">
        <v>0</v>
      </c>
      <c r="F49" s="62">
        <v>0</v>
      </c>
      <c r="G49" s="62">
        <v>14000000</v>
      </c>
      <c r="H49" s="63">
        <v>0</v>
      </c>
    </row>
    <row r="50" spans="1:8" ht="15">
      <c r="A50" s="117">
        <v>214</v>
      </c>
      <c r="B50" s="118" t="s">
        <v>215</v>
      </c>
      <c r="C50" s="62">
        <v>0</v>
      </c>
      <c r="D50" s="62">
        <v>115873695980</v>
      </c>
      <c r="E50" s="62">
        <v>0</v>
      </c>
      <c r="F50" s="62">
        <v>9237705990</v>
      </c>
      <c r="G50" s="62">
        <v>0</v>
      </c>
      <c r="H50" s="63">
        <v>125111401970</v>
      </c>
    </row>
    <row r="51" spans="1:8" ht="15">
      <c r="A51" s="117">
        <v>2141</v>
      </c>
      <c r="B51" s="118" t="s">
        <v>216</v>
      </c>
      <c r="C51" s="62">
        <v>0</v>
      </c>
      <c r="D51" s="62">
        <v>108204063549</v>
      </c>
      <c r="E51" s="62">
        <v>0</v>
      </c>
      <c r="F51" s="62">
        <v>8840377301</v>
      </c>
      <c r="G51" s="62">
        <v>0</v>
      </c>
      <c r="H51" s="63">
        <v>117044440850</v>
      </c>
    </row>
    <row r="52" spans="1:8" ht="15">
      <c r="A52" s="117">
        <v>2143</v>
      </c>
      <c r="B52" s="118" t="s">
        <v>217</v>
      </c>
      <c r="C52" s="62">
        <v>0</v>
      </c>
      <c r="D52" s="62">
        <v>7669632431</v>
      </c>
      <c r="E52" s="62">
        <v>0</v>
      </c>
      <c r="F52" s="62">
        <v>397328689</v>
      </c>
      <c r="G52" s="62">
        <v>0</v>
      </c>
      <c r="H52" s="63">
        <v>8066961120</v>
      </c>
    </row>
    <row r="53" spans="1:8" ht="15">
      <c r="A53" s="117">
        <v>228</v>
      </c>
      <c r="B53" s="118" t="s">
        <v>218</v>
      </c>
      <c r="C53" s="62">
        <v>2258600000</v>
      </c>
      <c r="D53" s="62">
        <v>0</v>
      </c>
      <c r="E53" s="62">
        <v>0</v>
      </c>
      <c r="F53" s="62">
        <v>0</v>
      </c>
      <c r="G53" s="62">
        <v>2258600000</v>
      </c>
      <c r="H53" s="63">
        <v>0</v>
      </c>
    </row>
    <row r="54" spans="1:8" ht="15">
      <c r="A54" s="117">
        <v>2283</v>
      </c>
      <c r="B54" s="118" t="s">
        <v>218</v>
      </c>
      <c r="C54" s="62">
        <v>2258600000</v>
      </c>
      <c r="D54" s="62">
        <v>0</v>
      </c>
      <c r="E54" s="62">
        <v>0</v>
      </c>
      <c r="F54" s="62">
        <v>0</v>
      </c>
      <c r="G54" s="62">
        <v>2258600000</v>
      </c>
      <c r="H54" s="63">
        <v>0</v>
      </c>
    </row>
    <row r="55" spans="1:8" ht="15">
      <c r="A55" s="117">
        <v>241</v>
      </c>
      <c r="B55" s="118" t="s">
        <v>219</v>
      </c>
      <c r="C55" s="62">
        <v>9062585264</v>
      </c>
      <c r="D55" s="62">
        <v>0</v>
      </c>
      <c r="E55" s="62">
        <v>0</v>
      </c>
      <c r="F55" s="62">
        <v>3277000000</v>
      </c>
      <c r="G55" s="62">
        <v>5785585264</v>
      </c>
      <c r="H55" s="63">
        <v>0</v>
      </c>
    </row>
    <row r="56" spans="1:8" ht="15">
      <c r="A56" s="117">
        <v>2413</v>
      </c>
      <c r="B56" s="118" t="s">
        <v>377</v>
      </c>
      <c r="C56" s="62">
        <v>9062585264</v>
      </c>
      <c r="D56" s="62">
        <v>0</v>
      </c>
      <c r="E56" s="62">
        <v>0</v>
      </c>
      <c r="F56" s="62">
        <v>3277000000</v>
      </c>
      <c r="G56" s="62">
        <v>5785585264</v>
      </c>
      <c r="H56" s="63">
        <v>0</v>
      </c>
    </row>
    <row r="57" spans="1:8" ht="15">
      <c r="A57" s="117">
        <v>242</v>
      </c>
      <c r="B57" s="118" t="s">
        <v>220</v>
      </c>
      <c r="C57" s="62">
        <v>5079637858</v>
      </c>
      <c r="D57" s="62">
        <v>0</v>
      </c>
      <c r="E57" s="62">
        <v>0</v>
      </c>
      <c r="F57" s="62">
        <v>487396689</v>
      </c>
      <c r="G57" s="62">
        <v>4592241169</v>
      </c>
      <c r="H57" s="63">
        <v>0</v>
      </c>
    </row>
    <row r="58" spans="1:8" ht="15">
      <c r="A58" s="117">
        <v>2422</v>
      </c>
      <c r="B58" s="118" t="s">
        <v>221</v>
      </c>
      <c r="C58" s="62">
        <v>5079637858</v>
      </c>
      <c r="D58" s="62">
        <v>0</v>
      </c>
      <c r="E58" s="62">
        <v>0</v>
      </c>
      <c r="F58" s="62">
        <v>487396689</v>
      </c>
      <c r="G58" s="62">
        <v>4592241169</v>
      </c>
      <c r="H58" s="63">
        <v>0</v>
      </c>
    </row>
    <row r="59" spans="1:8" ht="15">
      <c r="A59" s="117">
        <v>24221</v>
      </c>
      <c r="B59" s="118" t="s">
        <v>222</v>
      </c>
      <c r="C59" s="62">
        <v>5079637858</v>
      </c>
      <c r="D59" s="62">
        <v>0</v>
      </c>
      <c r="E59" s="62">
        <v>0</v>
      </c>
      <c r="F59" s="62">
        <v>487396689</v>
      </c>
      <c r="G59" s="62">
        <v>4592241169</v>
      </c>
      <c r="H59" s="63">
        <v>0</v>
      </c>
    </row>
    <row r="60" spans="1:8" ht="15">
      <c r="A60" s="117">
        <v>24222</v>
      </c>
      <c r="B60" s="118" t="s">
        <v>223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3">
        <v>0</v>
      </c>
    </row>
    <row r="61" spans="1:8" ht="15">
      <c r="A61" s="117">
        <v>315</v>
      </c>
      <c r="B61" s="118" t="s">
        <v>224</v>
      </c>
      <c r="C61" s="62">
        <v>0</v>
      </c>
      <c r="D61" s="62">
        <v>28942563053</v>
      </c>
      <c r="E61" s="62">
        <v>9682113053</v>
      </c>
      <c r="F61" s="62">
        <v>0</v>
      </c>
      <c r="G61" s="62">
        <v>0</v>
      </c>
      <c r="H61" s="63">
        <v>19260450000</v>
      </c>
    </row>
    <row r="62" spans="1:8" ht="15">
      <c r="A62" s="117">
        <v>331</v>
      </c>
      <c r="B62" s="118" t="s">
        <v>225</v>
      </c>
      <c r="C62" s="62">
        <v>678866743</v>
      </c>
      <c r="D62" s="62">
        <v>3528307253</v>
      </c>
      <c r="E62" s="62">
        <v>12781089020</v>
      </c>
      <c r="F62" s="62">
        <v>11550951947</v>
      </c>
      <c r="G62" s="62">
        <v>1038662939</v>
      </c>
      <c r="H62" s="63">
        <v>2657966376</v>
      </c>
    </row>
    <row r="63" spans="1:8" ht="15">
      <c r="A63" s="117">
        <v>3311</v>
      </c>
      <c r="B63" s="118" t="s">
        <v>226</v>
      </c>
      <c r="C63" s="62">
        <v>678866743</v>
      </c>
      <c r="D63" s="62">
        <v>3226885925</v>
      </c>
      <c r="E63" s="62">
        <v>12600564080</v>
      </c>
      <c r="F63" s="62">
        <v>11187119767</v>
      </c>
      <c r="G63" s="62">
        <v>1038662939</v>
      </c>
      <c r="H63" s="63">
        <v>2173237808</v>
      </c>
    </row>
    <row r="64" spans="1:8" ht="15">
      <c r="A64" s="117">
        <v>3313</v>
      </c>
      <c r="B64" s="118" t="s">
        <v>227</v>
      </c>
      <c r="C64" s="62">
        <v>0</v>
      </c>
      <c r="D64" s="62">
        <v>301421328</v>
      </c>
      <c r="E64" s="62">
        <v>180524940</v>
      </c>
      <c r="F64" s="62">
        <v>363832180</v>
      </c>
      <c r="G64" s="62">
        <v>0</v>
      </c>
      <c r="H64" s="63">
        <v>484728568</v>
      </c>
    </row>
    <row r="65" spans="1:8" ht="15">
      <c r="A65" s="117">
        <v>333</v>
      </c>
      <c r="B65" s="118" t="s">
        <v>228</v>
      </c>
      <c r="C65" s="62">
        <v>0</v>
      </c>
      <c r="D65" s="62">
        <v>3854053045</v>
      </c>
      <c r="E65" s="62">
        <v>5181384088</v>
      </c>
      <c r="F65" s="62">
        <v>7630257383</v>
      </c>
      <c r="G65" s="62">
        <v>0</v>
      </c>
      <c r="H65" s="63">
        <v>6302926340</v>
      </c>
    </row>
    <row r="66" spans="1:8" ht="15">
      <c r="A66" s="117">
        <v>3331</v>
      </c>
      <c r="B66" s="118" t="s">
        <v>229</v>
      </c>
      <c r="C66" s="62">
        <v>0</v>
      </c>
      <c r="D66" s="62">
        <v>1946795185</v>
      </c>
      <c r="E66" s="62">
        <v>4647974859</v>
      </c>
      <c r="F66" s="62">
        <v>4647974859</v>
      </c>
      <c r="G66" s="62">
        <v>0</v>
      </c>
      <c r="H66" s="63">
        <v>1946795185</v>
      </c>
    </row>
    <row r="67" spans="1:8" ht="15">
      <c r="A67" s="117">
        <v>33311</v>
      </c>
      <c r="B67" s="118" t="s">
        <v>229</v>
      </c>
      <c r="C67" s="62">
        <v>0</v>
      </c>
      <c r="D67" s="62">
        <v>1946795185</v>
      </c>
      <c r="E67" s="62">
        <v>4647974859</v>
      </c>
      <c r="F67" s="62">
        <v>4647974859</v>
      </c>
      <c r="G67" s="62">
        <v>0</v>
      </c>
      <c r="H67" s="63">
        <v>1946795185</v>
      </c>
    </row>
    <row r="68" spans="1:8" ht="15">
      <c r="A68" s="117">
        <v>3334</v>
      </c>
      <c r="B68" s="118" t="s">
        <v>230</v>
      </c>
      <c r="C68" s="62">
        <v>0</v>
      </c>
      <c r="D68" s="62">
        <v>1816688633</v>
      </c>
      <c r="E68" s="62">
        <v>0</v>
      </c>
      <c r="F68" s="62">
        <v>2383856214</v>
      </c>
      <c r="G68" s="62">
        <v>0</v>
      </c>
      <c r="H68" s="63">
        <v>4200544847</v>
      </c>
    </row>
    <row r="69" spans="1:8" ht="15">
      <c r="A69" s="117">
        <v>3335</v>
      </c>
      <c r="B69" s="118" t="s">
        <v>231</v>
      </c>
      <c r="C69" s="62">
        <v>0</v>
      </c>
      <c r="D69" s="62">
        <v>90569227</v>
      </c>
      <c r="E69" s="62">
        <v>90319387</v>
      </c>
      <c r="F69" s="62">
        <v>155336468</v>
      </c>
      <c r="G69" s="62">
        <v>0</v>
      </c>
      <c r="H69" s="63">
        <v>155586308</v>
      </c>
    </row>
    <row r="70" spans="1:8" ht="15">
      <c r="A70" s="117">
        <v>33351</v>
      </c>
      <c r="B70" s="118" t="s">
        <v>232</v>
      </c>
      <c r="C70" s="62">
        <v>0</v>
      </c>
      <c r="D70" s="62">
        <v>35372735</v>
      </c>
      <c r="E70" s="62">
        <v>35372735</v>
      </c>
      <c r="F70" s="62">
        <v>82280914</v>
      </c>
      <c r="G70" s="62">
        <v>0</v>
      </c>
      <c r="H70" s="63">
        <v>82280914</v>
      </c>
    </row>
    <row r="71" spans="1:8" ht="15">
      <c r="A71" s="117">
        <v>33352</v>
      </c>
      <c r="B71" s="118" t="s">
        <v>233</v>
      </c>
      <c r="C71" s="62">
        <v>0</v>
      </c>
      <c r="D71" s="62">
        <v>46033332</v>
      </c>
      <c r="E71" s="62">
        <v>46033332</v>
      </c>
      <c r="F71" s="62">
        <v>73055554</v>
      </c>
      <c r="G71" s="62">
        <v>0</v>
      </c>
      <c r="H71" s="63">
        <v>73055554</v>
      </c>
    </row>
    <row r="72" spans="1:8" ht="15">
      <c r="A72" s="117">
        <v>33353</v>
      </c>
      <c r="B72" s="118" t="s">
        <v>381</v>
      </c>
      <c r="C72" s="62">
        <v>0</v>
      </c>
      <c r="D72" s="62">
        <v>9163160</v>
      </c>
      <c r="E72" s="62">
        <v>8913320</v>
      </c>
      <c r="F72" s="62">
        <v>0</v>
      </c>
      <c r="G72" s="62">
        <v>0</v>
      </c>
      <c r="H72" s="63">
        <v>249840</v>
      </c>
    </row>
    <row r="73" spans="1:8" ht="15">
      <c r="A73" s="117">
        <v>3337</v>
      </c>
      <c r="B73" s="118" t="s">
        <v>234</v>
      </c>
      <c r="C73" s="62">
        <v>0</v>
      </c>
      <c r="D73" s="62">
        <v>0</v>
      </c>
      <c r="E73" s="62">
        <v>443089842</v>
      </c>
      <c r="F73" s="62">
        <v>443089842</v>
      </c>
      <c r="G73" s="62">
        <v>0</v>
      </c>
      <c r="H73" s="63">
        <v>0</v>
      </c>
    </row>
    <row r="74" spans="1:8" ht="15">
      <c r="A74" s="117">
        <v>334</v>
      </c>
      <c r="B74" s="118" t="s">
        <v>235</v>
      </c>
      <c r="C74" s="62">
        <v>0</v>
      </c>
      <c r="D74" s="62">
        <v>229580423</v>
      </c>
      <c r="E74" s="62">
        <v>1820649658</v>
      </c>
      <c r="F74" s="62">
        <v>1892943014</v>
      </c>
      <c r="G74" s="62">
        <v>0</v>
      </c>
      <c r="H74" s="63">
        <v>301873779</v>
      </c>
    </row>
    <row r="75" spans="1:8" ht="15">
      <c r="A75" s="117">
        <v>3341</v>
      </c>
      <c r="B75" s="118" t="s">
        <v>236</v>
      </c>
      <c r="C75" s="62">
        <v>0</v>
      </c>
      <c r="D75" s="62">
        <v>229580423</v>
      </c>
      <c r="E75" s="62">
        <v>1820649658</v>
      </c>
      <c r="F75" s="62">
        <v>1892943014</v>
      </c>
      <c r="G75" s="62">
        <v>0</v>
      </c>
      <c r="H75" s="63">
        <v>301873779</v>
      </c>
    </row>
    <row r="76" spans="1:8" ht="15">
      <c r="A76" s="117">
        <v>335</v>
      </c>
      <c r="B76" s="118" t="s">
        <v>237</v>
      </c>
      <c r="C76" s="62">
        <v>0</v>
      </c>
      <c r="D76" s="62">
        <v>530411733</v>
      </c>
      <c r="E76" s="62">
        <v>447911733</v>
      </c>
      <c r="F76" s="62">
        <v>343056971</v>
      </c>
      <c r="G76" s="62">
        <v>0</v>
      </c>
      <c r="H76" s="63">
        <v>425556971</v>
      </c>
    </row>
    <row r="77" spans="1:8" ht="15">
      <c r="A77" s="117">
        <v>338</v>
      </c>
      <c r="B77" s="118" t="s">
        <v>238</v>
      </c>
      <c r="C77" s="62">
        <v>3812351510</v>
      </c>
      <c r="D77" s="62">
        <v>5087181528</v>
      </c>
      <c r="E77" s="62">
        <v>38433845404</v>
      </c>
      <c r="F77" s="62">
        <v>53570218964</v>
      </c>
      <c r="G77" s="62">
        <v>38100000</v>
      </c>
      <c r="H77" s="63">
        <v>16449303578</v>
      </c>
    </row>
    <row r="78" spans="1:8" ht="15">
      <c r="A78" s="117">
        <v>3382</v>
      </c>
      <c r="B78" s="118" t="s">
        <v>239</v>
      </c>
      <c r="C78" s="62">
        <v>0</v>
      </c>
      <c r="D78" s="62">
        <v>15260694</v>
      </c>
      <c r="E78" s="62">
        <v>49685533</v>
      </c>
      <c r="F78" s="62">
        <v>51708860</v>
      </c>
      <c r="G78" s="62">
        <v>0</v>
      </c>
      <c r="H78" s="63">
        <v>17284021</v>
      </c>
    </row>
    <row r="79" spans="1:8" ht="15">
      <c r="A79" s="117">
        <v>3383</v>
      </c>
      <c r="B79" s="118" t="s">
        <v>240</v>
      </c>
      <c r="C79" s="62">
        <v>0</v>
      </c>
      <c r="D79" s="62">
        <v>43872000</v>
      </c>
      <c r="E79" s="62">
        <v>140442162</v>
      </c>
      <c r="F79" s="62">
        <v>151588800</v>
      </c>
      <c r="G79" s="62">
        <v>0</v>
      </c>
      <c r="H79" s="63">
        <v>55018638</v>
      </c>
    </row>
    <row r="80" spans="1:8" ht="15">
      <c r="A80" s="117">
        <v>3384</v>
      </c>
      <c r="B80" s="118" t="s">
        <v>241</v>
      </c>
      <c r="C80" s="62">
        <v>0</v>
      </c>
      <c r="D80" s="62">
        <v>0</v>
      </c>
      <c r="E80" s="62">
        <v>28231200</v>
      </c>
      <c r="F80" s="62">
        <v>28422900</v>
      </c>
      <c r="G80" s="62">
        <v>0</v>
      </c>
      <c r="H80" s="63">
        <v>191700</v>
      </c>
    </row>
    <row r="81" spans="1:8" ht="15">
      <c r="A81" s="117">
        <v>3388</v>
      </c>
      <c r="B81" s="118" t="s">
        <v>238</v>
      </c>
      <c r="C81" s="62">
        <v>3812351510</v>
      </c>
      <c r="D81" s="62">
        <v>5024392834</v>
      </c>
      <c r="E81" s="62">
        <v>38203728909</v>
      </c>
      <c r="F81" s="62">
        <v>53325866004</v>
      </c>
      <c r="G81" s="62">
        <v>38100000</v>
      </c>
      <c r="H81" s="63">
        <v>16372278419</v>
      </c>
    </row>
    <row r="82" spans="1:8" ht="15">
      <c r="A82" s="117">
        <v>3389</v>
      </c>
      <c r="B82" s="118" t="s">
        <v>242</v>
      </c>
      <c r="C82" s="62">
        <v>0</v>
      </c>
      <c r="D82" s="62">
        <v>3656000</v>
      </c>
      <c r="E82" s="62">
        <v>11757600</v>
      </c>
      <c r="F82" s="62">
        <v>12632400</v>
      </c>
      <c r="G82" s="62">
        <v>0</v>
      </c>
      <c r="H82" s="63">
        <v>4530800</v>
      </c>
    </row>
    <row r="83" spans="1:8" ht="15">
      <c r="A83" s="117">
        <v>341</v>
      </c>
      <c r="B83" s="118" t="s">
        <v>243</v>
      </c>
      <c r="C83" s="62">
        <v>0</v>
      </c>
      <c r="D83" s="62">
        <v>99910841789</v>
      </c>
      <c r="E83" s="62">
        <v>0</v>
      </c>
      <c r="F83" s="62">
        <v>0</v>
      </c>
      <c r="G83" s="62">
        <v>0</v>
      </c>
      <c r="H83" s="63">
        <v>99910841789</v>
      </c>
    </row>
    <row r="84" spans="1:8" ht="15">
      <c r="A84" s="117">
        <v>3411</v>
      </c>
      <c r="B84" s="118" t="s">
        <v>243</v>
      </c>
      <c r="C84" s="62">
        <v>0</v>
      </c>
      <c r="D84" s="62">
        <v>85173341789</v>
      </c>
      <c r="E84" s="62">
        <v>0</v>
      </c>
      <c r="F84" s="62">
        <v>0</v>
      </c>
      <c r="G84" s="62">
        <v>0</v>
      </c>
      <c r="H84" s="63">
        <v>85173341789</v>
      </c>
    </row>
    <row r="85" spans="1:8" ht="15">
      <c r="A85" s="117">
        <v>3412</v>
      </c>
      <c r="B85" s="118" t="s">
        <v>244</v>
      </c>
      <c r="C85" s="62">
        <v>0</v>
      </c>
      <c r="D85" s="62">
        <v>14737500000</v>
      </c>
      <c r="E85" s="62">
        <v>0</v>
      </c>
      <c r="F85" s="62">
        <v>0</v>
      </c>
      <c r="G85" s="62">
        <v>0</v>
      </c>
      <c r="H85" s="63">
        <v>14737500000</v>
      </c>
    </row>
    <row r="86" spans="1:8" ht="15">
      <c r="A86" s="117">
        <v>353</v>
      </c>
      <c r="B86" s="118" t="s">
        <v>245</v>
      </c>
      <c r="C86" s="62">
        <v>0</v>
      </c>
      <c r="D86" s="62">
        <v>2327260990</v>
      </c>
      <c r="E86" s="62">
        <v>1049505554</v>
      </c>
      <c r="F86" s="62">
        <v>2397179155</v>
      </c>
      <c r="G86" s="62">
        <v>0</v>
      </c>
      <c r="H86" s="63">
        <v>3674934591</v>
      </c>
    </row>
    <row r="87" spans="1:8" ht="15">
      <c r="A87" s="117">
        <v>3531</v>
      </c>
      <c r="B87" s="118" t="s">
        <v>246</v>
      </c>
      <c r="C87" s="62">
        <v>0</v>
      </c>
      <c r="D87" s="62">
        <v>658445544</v>
      </c>
      <c r="E87" s="62">
        <v>155000000</v>
      </c>
      <c r="F87" s="62">
        <v>1917743324</v>
      </c>
      <c r="G87" s="62">
        <v>0</v>
      </c>
      <c r="H87" s="63">
        <v>2421188868</v>
      </c>
    </row>
    <row r="88" spans="1:8" ht="15">
      <c r="A88" s="117">
        <v>3532</v>
      </c>
      <c r="B88" s="118" t="s">
        <v>247</v>
      </c>
      <c r="C88" s="62">
        <v>0</v>
      </c>
      <c r="D88" s="62">
        <v>741325941</v>
      </c>
      <c r="E88" s="62">
        <v>31950000</v>
      </c>
      <c r="F88" s="62">
        <v>479435831</v>
      </c>
      <c r="G88" s="62">
        <v>0</v>
      </c>
      <c r="H88" s="63">
        <v>1188811772</v>
      </c>
    </row>
    <row r="89" spans="1:8" ht="15">
      <c r="A89" s="117">
        <v>3534</v>
      </c>
      <c r="B89" s="118" t="s">
        <v>248</v>
      </c>
      <c r="C89" s="62">
        <v>0</v>
      </c>
      <c r="D89" s="62">
        <v>927489505</v>
      </c>
      <c r="E89" s="62">
        <v>862555554</v>
      </c>
      <c r="F89" s="62">
        <v>0</v>
      </c>
      <c r="G89" s="62">
        <v>0</v>
      </c>
      <c r="H89" s="63">
        <v>64933951</v>
      </c>
    </row>
    <row r="90" spans="1:8" ht="15">
      <c r="A90" s="117">
        <v>411</v>
      </c>
      <c r="B90" s="118" t="s">
        <v>249</v>
      </c>
      <c r="C90" s="62">
        <v>0</v>
      </c>
      <c r="D90" s="62">
        <v>255723448000</v>
      </c>
      <c r="E90" s="62">
        <v>0</v>
      </c>
      <c r="F90" s="62">
        <v>0</v>
      </c>
      <c r="G90" s="62">
        <v>0</v>
      </c>
      <c r="H90" s="63">
        <v>255723448000</v>
      </c>
    </row>
    <row r="91" spans="1:8" ht="15">
      <c r="A91" s="117">
        <v>4111</v>
      </c>
      <c r="B91" s="118" t="s">
        <v>250</v>
      </c>
      <c r="C91" s="62">
        <v>0</v>
      </c>
      <c r="D91" s="62">
        <v>240000000000</v>
      </c>
      <c r="E91" s="62">
        <v>0</v>
      </c>
      <c r="F91" s="62">
        <v>0</v>
      </c>
      <c r="G91" s="62">
        <v>0</v>
      </c>
      <c r="H91" s="63">
        <v>240000000000</v>
      </c>
    </row>
    <row r="92" spans="1:8" ht="15">
      <c r="A92" s="117">
        <v>41111</v>
      </c>
      <c r="B92" s="118" t="s">
        <v>251</v>
      </c>
      <c r="C92" s="62">
        <v>0</v>
      </c>
      <c r="D92" s="62">
        <v>149973470000</v>
      </c>
      <c r="E92" s="62">
        <v>0</v>
      </c>
      <c r="F92" s="62">
        <v>0</v>
      </c>
      <c r="G92" s="62">
        <v>0</v>
      </c>
      <c r="H92" s="63">
        <v>149973470000</v>
      </c>
    </row>
    <row r="93" spans="1:8" ht="15">
      <c r="A93" s="117">
        <v>41112</v>
      </c>
      <c r="B93" s="118" t="s">
        <v>252</v>
      </c>
      <c r="C93" s="62">
        <v>0</v>
      </c>
      <c r="D93" s="62">
        <v>90026530000</v>
      </c>
      <c r="E93" s="62">
        <v>0</v>
      </c>
      <c r="F93" s="62">
        <v>0</v>
      </c>
      <c r="G93" s="62">
        <v>0</v>
      </c>
      <c r="H93" s="63">
        <v>90026530000</v>
      </c>
    </row>
    <row r="94" spans="1:8" ht="15">
      <c r="A94" s="117">
        <v>4112</v>
      </c>
      <c r="B94" s="118" t="s">
        <v>253</v>
      </c>
      <c r="C94" s="62">
        <v>0</v>
      </c>
      <c r="D94" s="62">
        <v>15723448000</v>
      </c>
      <c r="E94" s="62">
        <v>0</v>
      </c>
      <c r="F94" s="62">
        <v>0</v>
      </c>
      <c r="G94" s="62">
        <v>0</v>
      </c>
      <c r="H94" s="63">
        <v>15723448000</v>
      </c>
    </row>
    <row r="95" spans="1:8" ht="15">
      <c r="A95" s="117">
        <v>413</v>
      </c>
      <c r="B95" s="118" t="s">
        <v>391</v>
      </c>
      <c r="C95" s="62">
        <v>0</v>
      </c>
      <c r="D95" s="62">
        <v>0</v>
      </c>
      <c r="E95" s="62">
        <v>20930229</v>
      </c>
      <c r="F95" s="62">
        <v>20930229</v>
      </c>
      <c r="G95" s="62">
        <v>0</v>
      </c>
      <c r="H95" s="63">
        <v>0</v>
      </c>
    </row>
    <row r="96" spans="1:8" ht="15">
      <c r="A96" s="117">
        <v>4131</v>
      </c>
      <c r="B96" s="118" t="s">
        <v>392</v>
      </c>
      <c r="C96" s="62">
        <v>0</v>
      </c>
      <c r="D96" s="62">
        <v>0</v>
      </c>
      <c r="E96" s="62">
        <v>20930229</v>
      </c>
      <c r="F96" s="62">
        <v>20930229</v>
      </c>
      <c r="G96" s="62">
        <v>0</v>
      </c>
      <c r="H96" s="63">
        <v>0</v>
      </c>
    </row>
    <row r="97" spans="1:8" ht="15">
      <c r="A97" s="117">
        <v>414</v>
      </c>
      <c r="B97" s="118" t="s">
        <v>254</v>
      </c>
      <c r="C97" s="62">
        <v>0</v>
      </c>
      <c r="D97" s="62">
        <v>15963400072</v>
      </c>
      <c r="E97" s="62">
        <v>0</v>
      </c>
      <c r="F97" s="62">
        <v>1986665790</v>
      </c>
      <c r="G97" s="62">
        <v>0</v>
      </c>
      <c r="H97" s="63">
        <v>17950065862</v>
      </c>
    </row>
    <row r="98" spans="1:8" ht="15">
      <c r="A98" s="117">
        <v>415</v>
      </c>
      <c r="B98" s="118" t="s">
        <v>255</v>
      </c>
      <c r="C98" s="62">
        <v>0</v>
      </c>
      <c r="D98" s="62">
        <v>9102522649</v>
      </c>
      <c r="E98" s="62">
        <v>0</v>
      </c>
      <c r="F98" s="62">
        <v>0</v>
      </c>
      <c r="G98" s="62">
        <v>0</v>
      </c>
      <c r="H98" s="63">
        <v>9102522649</v>
      </c>
    </row>
    <row r="99" spans="1:8" ht="15">
      <c r="A99" s="117">
        <v>421</v>
      </c>
      <c r="B99" s="118" t="s">
        <v>256</v>
      </c>
      <c r="C99" s="62">
        <v>4626133515</v>
      </c>
      <c r="D99" s="62">
        <v>69730813490</v>
      </c>
      <c r="E99" s="62">
        <v>59957535573</v>
      </c>
      <c r="F99" s="62">
        <v>44038625738</v>
      </c>
      <c r="G99" s="62">
        <v>2417206535</v>
      </c>
      <c r="H99" s="63">
        <v>51602976675</v>
      </c>
    </row>
    <row r="100" spans="1:8" ht="15">
      <c r="A100" s="117">
        <v>4212</v>
      </c>
      <c r="B100" s="118" t="s">
        <v>257</v>
      </c>
      <c r="C100" s="62">
        <v>4626133515</v>
      </c>
      <c r="D100" s="62">
        <v>69730813490</v>
      </c>
      <c r="E100" s="62">
        <v>59957535573</v>
      </c>
      <c r="F100" s="62">
        <v>44038625738</v>
      </c>
      <c r="G100" s="62">
        <v>2417206535</v>
      </c>
      <c r="H100" s="63">
        <v>51602976675</v>
      </c>
    </row>
    <row r="101" spans="1:8" ht="15">
      <c r="A101" s="117">
        <v>42121</v>
      </c>
      <c r="B101" s="118" t="s">
        <v>258</v>
      </c>
      <c r="C101" s="62">
        <v>0</v>
      </c>
      <c r="D101" s="62">
        <v>68706962016</v>
      </c>
      <c r="E101" s="62">
        <v>59300164645</v>
      </c>
      <c r="F101" s="62">
        <v>41363260593</v>
      </c>
      <c r="G101" s="62">
        <v>0</v>
      </c>
      <c r="H101" s="63">
        <v>50770057964</v>
      </c>
    </row>
    <row r="102" spans="1:8" ht="15">
      <c r="A102" s="117">
        <v>42122</v>
      </c>
      <c r="B102" s="118" t="s">
        <v>259</v>
      </c>
      <c r="C102" s="62">
        <v>4626133515</v>
      </c>
      <c r="D102" s="62">
        <v>0</v>
      </c>
      <c r="E102" s="62">
        <v>245436331</v>
      </c>
      <c r="F102" s="62">
        <v>2454363311</v>
      </c>
      <c r="G102" s="62">
        <v>2417206535</v>
      </c>
      <c r="H102" s="63">
        <v>0</v>
      </c>
    </row>
    <row r="103" spans="1:8" ht="15">
      <c r="A103" s="117">
        <v>42123</v>
      </c>
      <c r="B103" s="118" t="s">
        <v>260</v>
      </c>
      <c r="C103" s="62">
        <v>0</v>
      </c>
      <c r="D103" s="62">
        <v>595676047</v>
      </c>
      <c r="E103" s="62">
        <v>22100183</v>
      </c>
      <c r="F103" s="62">
        <v>221001834</v>
      </c>
      <c r="G103" s="62">
        <v>0</v>
      </c>
      <c r="H103" s="63">
        <v>794577698</v>
      </c>
    </row>
    <row r="104" spans="1:8" ht="15">
      <c r="A104" s="117">
        <v>42124</v>
      </c>
      <c r="B104" s="118" t="s">
        <v>261</v>
      </c>
      <c r="C104" s="62">
        <v>0</v>
      </c>
      <c r="D104" s="62">
        <v>428175427</v>
      </c>
      <c r="E104" s="62">
        <v>389834414</v>
      </c>
      <c r="F104" s="62">
        <v>0</v>
      </c>
      <c r="G104" s="62">
        <v>0</v>
      </c>
      <c r="H104" s="63">
        <v>38341013</v>
      </c>
    </row>
    <row r="105" spans="1:8" ht="15">
      <c r="A105" s="117">
        <v>511</v>
      </c>
      <c r="B105" s="118" t="s">
        <v>262</v>
      </c>
      <c r="C105" s="62">
        <v>0</v>
      </c>
      <c r="D105" s="62">
        <v>0</v>
      </c>
      <c r="E105" s="62">
        <v>46479748590</v>
      </c>
      <c r="F105" s="62">
        <v>46479748590</v>
      </c>
      <c r="G105" s="62">
        <v>0</v>
      </c>
      <c r="H105" s="63">
        <v>0</v>
      </c>
    </row>
    <row r="106" spans="1:8" ht="15">
      <c r="A106" s="117">
        <v>5111</v>
      </c>
      <c r="B106" s="118" t="s">
        <v>393</v>
      </c>
      <c r="C106" s="62">
        <v>0</v>
      </c>
      <c r="D106" s="62">
        <v>0</v>
      </c>
      <c r="E106" s="62">
        <v>763517755</v>
      </c>
      <c r="F106" s="62">
        <v>763517755</v>
      </c>
      <c r="G106" s="62">
        <v>0</v>
      </c>
      <c r="H106" s="63">
        <v>0</v>
      </c>
    </row>
    <row r="107" spans="1:8" ht="15">
      <c r="A107" s="117">
        <v>5112</v>
      </c>
      <c r="B107" s="118" t="s">
        <v>263</v>
      </c>
      <c r="C107" s="62">
        <v>0</v>
      </c>
      <c r="D107" s="62">
        <v>0</v>
      </c>
      <c r="E107" s="62">
        <v>2293133000</v>
      </c>
      <c r="F107" s="62">
        <v>2293133000</v>
      </c>
      <c r="G107" s="62">
        <v>0</v>
      </c>
      <c r="H107" s="63">
        <v>0</v>
      </c>
    </row>
    <row r="108" spans="1:8" ht="15">
      <c r="A108" s="117">
        <v>5114</v>
      </c>
      <c r="B108" s="118" t="s">
        <v>264</v>
      </c>
      <c r="C108" s="62">
        <v>0</v>
      </c>
      <c r="D108" s="62">
        <v>0</v>
      </c>
      <c r="E108" s="62">
        <v>2014602460</v>
      </c>
      <c r="F108" s="62">
        <v>2014602460</v>
      </c>
      <c r="G108" s="62">
        <v>0</v>
      </c>
      <c r="H108" s="63">
        <v>0</v>
      </c>
    </row>
    <row r="109" spans="1:8" ht="15">
      <c r="A109" s="117">
        <v>5115</v>
      </c>
      <c r="B109" s="118" t="s">
        <v>378</v>
      </c>
      <c r="C109" s="62">
        <v>0</v>
      </c>
      <c r="D109" s="62">
        <v>0</v>
      </c>
      <c r="E109" s="62">
        <v>4408494375</v>
      </c>
      <c r="F109" s="62">
        <v>4408494375</v>
      </c>
      <c r="G109" s="62">
        <v>0</v>
      </c>
      <c r="H109" s="63">
        <v>0</v>
      </c>
    </row>
    <row r="110" spans="1:8" ht="15">
      <c r="A110" s="117">
        <v>5116</v>
      </c>
      <c r="B110" s="118" t="s">
        <v>265</v>
      </c>
      <c r="C110" s="62">
        <v>0</v>
      </c>
      <c r="D110" s="62">
        <v>0</v>
      </c>
      <c r="E110" s="62">
        <v>37000001000</v>
      </c>
      <c r="F110" s="62">
        <v>37000001000</v>
      </c>
      <c r="G110" s="62">
        <v>0</v>
      </c>
      <c r="H110" s="63">
        <v>0</v>
      </c>
    </row>
    <row r="111" spans="1:8" ht="15">
      <c r="A111" s="117">
        <v>515</v>
      </c>
      <c r="B111" s="118" t="s">
        <v>266</v>
      </c>
      <c r="C111" s="62">
        <v>0</v>
      </c>
      <c r="D111" s="62">
        <v>0</v>
      </c>
      <c r="E111" s="62">
        <v>117073847</v>
      </c>
      <c r="F111" s="62">
        <v>117073847</v>
      </c>
      <c r="G111" s="62">
        <v>0</v>
      </c>
      <c r="H111" s="63">
        <v>0</v>
      </c>
    </row>
    <row r="112" spans="1:8" ht="15">
      <c r="A112" s="117">
        <v>5151</v>
      </c>
      <c r="B112" s="118" t="s">
        <v>267</v>
      </c>
      <c r="C112" s="62">
        <v>0</v>
      </c>
      <c r="D112" s="62">
        <v>0</v>
      </c>
      <c r="E112" s="62">
        <v>81470440</v>
      </c>
      <c r="F112" s="62">
        <v>81470440</v>
      </c>
      <c r="G112" s="62">
        <v>0</v>
      </c>
      <c r="H112" s="63">
        <v>0</v>
      </c>
    </row>
    <row r="113" spans="1:8" ht="15">
      <c r="A113" s="117">
        <v>5152</v>
      </c>
      <c r="B113" s="118" t="s">
        <v>268</v>
      </c>
      <c r="C113" s="62">
        <v>0</v>
      </c>
      <c r="D113" s="62">
        <v>0</v>
      </c>
      <c r="E113" s="62">
        <v>8396515</v>
      </c>
      <c r="F113" s="62">
        <v>8396515</v>
      </c>
      <c r="G113" s="62">
        <v>0</v>
      </c>
      <c r="H113" s="63">
        <v>0</v>
      </c>
    </row>
    <row r="114" spans="1:8" ht="15">
      <c r="A114" s="117">
        <v>5154</v>
      </c>
      <c r="B114" s="118" t="s">
        <v>394</v>
      </c>
      <c r="C114" s="62">
        <v>0</v>
      </c>
      <c r="D114" s="62">
        <v>0</v>
      </c>
      <c r="E114" s="62">
        <v>27206892</v>
      </c>
      <c r="F114" s="62">
        <v>27206892</v>
      </c>
      <c r="G114" s="62">
        <v>0</v>
      </c>
      <c r="H114" s="63">
        <v>0</v>
      </c>
    </row>
    <row r="115" spans="1:8" ht="15">
      <c r="A115" s="117">
        <v>621</v>
      </c>
      <c r="B115" s="118" t="s">
        <v>269</v>
      </c>
      <c r="C115" s="62">
        <v>0</v>
      </c>
      <c r="D115" s="62">
        <v>0</v>
      </c>
      <c r="E115" s="62">
        <v>337259374</v>
      </c>
      <c r="F115" s="62">
        <v>337259374</v>
      </c>
      <c r="G115" s="62">
        <v>0</v>
      </c>
      <c r="H115" s="63">
        <v>0</v>
      </c>
    </row>
    <row r="116" spans="1:8" ht="15">
      <c r="A116" s="117">
        <v>6211</v>
      </c>
      <c r="B116" s="118" t="s">
        <v>395</v>
      </c>
      <c r="C116" s="62">
        <v>0</v>
      </c>
      <c r="D116" s="62">
        <v>0</v>
      </c>
      <c r="E116" s="62">
        <v>317713919</v>
      </c>
      <c r="F116" s="62">
        <v>317713919</v>
      </c>
      <c r="G116" s="62">
        <v>0</v>
      </c>
      <c r="H116" s="63">
        <v>0</v>
      </c>
    </row>
    <row r="117" spans="1:8" ht="15">
      <c r="A117" s="117">
        <v>6212</v>
      </c>
      <c r="B117" s="118" t="s">
        <v>396</v>
      </c>
      <c r="C117" s="62">
        <v>0</v>
      </c>
      <c r="D117" s="62">
        <v>0</v>
      </c>
      <c r="E117" s="62">
        <v>19545455</v>
      </c>
      <c r="F117" s="62">
        <v>19545455</v>
      </c>
      <c r="G117" s="62">
        <v>0</v>
      </c>
      <c r="H117" s="63">
        <v>0</v>
      </c>
    </row>
    <row r="118" spans="1:8" ht="15">
      <c r="A118" s="117">
        <v>622</v>
      </c>
      <c r="B118" s="118" t="s">
        <v>270</v>
      </c>
      <c r="C118" s="62">
        <v>0</v>
      </c>
      <c r="D118" s="62">
        <v>0</v>
      </c>
      <c r="E118" s="62">
        <v>2279100676</v>
      </c>
      <c r="F118" s="62">
        <v>2279100676</v>
      </c>
      <c r="G118" s="62">
        <v>0</v>
      </c>
      <c r="H118" s="63">
        <v>0</v>
      </c>
    </row>
    <row r="119" spans="1:8" ht="15">
      <c r="A119" s="117">
        <v>6221</v>
      </c>
      <c r="B119" s="118" t="s">
        <v>271</v>
      </c>
      <c r="C119" s="62">
        <v>0</v>
      </c>
      <c r="D119" s="62">
        <v>0</v>
      </c>
      <c r="E119" s="62">
        <v>1265268291</v>
      </c>
      <c r="F119" s="62">
        <v>1265268291</v>
      </c>
      <c r="G119" s="62">
        <v>0</v>
      </c>
      <c r="H119" s="63">
        <v>0</v>
      </c>
    </row>
    <row r="120" spans="1:8" ht="15">
      <c r="A120" s="117">
        <v>6223</v>
      </c>
      <c r="B120" s="118" t="s">
        <v>272</v>
      </c>
      <c r="C120" s="62">
        <v>0</v>
      </c>
      <c r="D120" s="62">
        <v>0</v>
      </c>
      <c r="E120" s="62">
        <v>203488667</v>
      </c>
      <c r="F120" s="62">
        <v>203488667</v>
      </c>
      <c r="G120" s="62">
        <v>0</v>
      </c>
      <c r="H120" s="63">
        <v>0</v>
      </c>
    </row>
    <row r="121" spans="1:8" ht="15">
      <c r="A121" s="117">
        <v>6224</v>
      </c>
      <c r="B121" s="118" t="s">
        <v>379</v>
      </c>
      <c r="C121" s="62">
        <v>0</v>
      </c>
      <c r="D121" s="62">
        <v>0</v>
      </c>
      <c r="E121" s="62">
        <v>530517488</v>
      </c>
      <c r="F121" s="62">
        <v>530517488</v>
      </c>
      <c r="G121" s="62">
        <v>0</v>
      </c>
      <c r="H121" s="63">
        <v>0</v>
      </c>
    </row>
    <row r="122" spans="1:8" ht="15">
      <c r="A122" s="117">
        <v>6225</v>
      </c>
      <c r="B122" s="118" t="s">
        <v>382</v>
      </c>
      <c r="C122" s="62">
        <v>0</v>
      </c>
      <c r="D122" s="62">
        <v>0</v>
      </c>
      <c r="E122" s="62">
        <v>279826230</v>
      </c>
      <c r="F122" s="62">
        <v>279826230</v>
      </c>
      <c r="G122" s="62">
        <v>0</v>
      </c>
      <c r="H122" s="63">
        <v>0</v>
      </c>
    </row>
    <row r="123" spans="1:8" ht="15">
      <c r="A123" s="117">
        <v>627</v>
      </c>
      <c r="B123" s="118" t="s">
        <v>273</v>
      </c>
      <c r="C123" s="62">
        <v>0</v>
      </c>
      <c r="D123" s="62">
        <v>0</v>
      </c>
      <c r="E123" s="62">
        <v>17776962818</v>
      </c>
      <c r="F123" s="62">
        <v>17776962818</v>
      </c>
      <c r="G123" s="62">
        <v>0</v>
      </c>
      <c r="H123" s="63">
        <v>0</v>
      </c>
    </row>
    <row r="124" spans="1:8" ht="15">
      <c r="A124" s="117">
        <v>6271</v>
      </c>
      <c r="B124" s="118" t="s">
        <v>274</v>
      </c>
      <c r="C124" s="62">
        <v>0</v>
      </c>
      <c r="D124" s="62">
        <v>0</v>
      </c>
      <c r="E124" s="62">
        <v>807666807</v>
      </c>
      <c r="F124" s="62">
        <v>807666807</v>
      </c>
      <c r="G124" s="62">
        <v>0</v>
      </c>
      <c r="H124" s="63">
        <v>0</v>
      </c>
    </row>
    <row r="125" spans="1:8" ht="15">
      <c r="A125" s="117">
        <v>62711</v>
      </c>
      <c r="B125" s="118" t="s">
        <v>275</v>
      </c>
      <c r="C125" s="62">
        <v>0</v>
      </c>
      <c r="D125" s="62">
        <v>0</v>
      </c>
      <c r="E125" s="62">
        <v>713906000</v>
      </c>
      <c r="F125" s="62">
        <v>713906000</v>
      </c>
      <c r="G125" s="62">
        <v>0</v>
      </c>
      <c r="H125" s="63">
        <v>0</v>
      </c>
    </row>
    <row r="126" spans="1:8" ht="15">
      <c r="A126" s="117">
        <v>62712</v>
      </c>
      <c r="B126" s="118" t="s">
        <v>276</v>
      </c>
      <c r="C126" s="62">
        <v>0</v>
      </c>
      <c r="D126" s="62">
        <v>0</v>
      </c>
      <c r="E126" s="62">
        <v>26073607</v>
      </c>
      <c r="F126" s="62">
        <v>26073607</v>
      </c>
      <c r="G126" s="62">
        <v>0</v>
      </c>
      <c r="H126" s="63">
        <v>0</v>
      </c>
    </row>
    <row r="127" spans="1:8" ht="15">
      <c r="A127" s="117">
        <v>62713</v>
      </c>
      <c r="B127" s="118" t="s">
        <v>240</v>
      </c>
      <c r="C127" s="62">
        <v>0</v>
      </c>
      <c r="D127" s="62">
        <v>0</v>
      </c>
      <c r="E127" s="62">
        <v>54794400</v>
      </c>
      <c r="F127" s="62">
        <v>54794400</v>
      </c>
      <c r="G127" s="62">
        <v>0</v>
      </c>
      <c r="H127" s="63">
        <v>0</v>
      </c>
    </row>
    <row r="128" spans="1:8" ht="15">
      <c r="A128" s="117">
        <v>62714</v>
      </c>
      <c r="B128" s="118" t="s">
        <v>241</v>
      </c>
      <c r="C128" s="62">
        <v>0</v>
      </c>
      <c r="D128" s="62">
        <v>0</v>
      </c>
      <c r="E128" s="62">
        <v>9669600</v>
      </c>
      <c r="F128" s="62">
        <v>9669600</v>
      </c>
      <c r="G128" s="62">
        <v>0</v>
      </c>
      <c r="H128" s="63">
        <v>0</v>
      </c>
    </row>
    <row r="129" spans="1:8" ht="15">
      <c r="A129" s="117">
        <v>62715</v>
      </c>
      <c r="B129" s="118" t="s">
        <v>242</v>
      </c>
      <c r="C129" s="62">
        <v>0</v>
      </c>
      <c r="D129" s="62">
        <v>0</v>
      </c>
      <c r="E129" s="62">
        <v>3223200</v>
      </c>
      <c r="F129" s="62">
        <v>3223200</v>
      </c>
      <c r="G129" s="62">
        <v>0</v>
      </c>
      <c r="H129" s="63">
        <v>0</v>
      </c>
    </row>
    <row r="130" spans="1:8" ht="15">
      <c r="A130" s="117">
        <v>6272</v>
      </c>
      <c r="B130" s="118" t="s">
        <v>277</v>
      </c>
      <c r="C130" s="62">
        <v>0</v>
      </c>
      <c r="D130" s="62">
        <v>0</v>
      </c>
      <c r="E130" s="62">
        <v>226220212</v>
      </c>
      <c r="F130" s="62">
        <v>226220212</v>
      </c>
      <c r="G130" s="62">
        <v>0</v>
      </c>
      <c r="H130" s="63">
        <v>0</v>
      </c>
    </row>
    <row r="131" spans="1:8" ht="15">
      <c r="A131" s="117">
        <v>627221</v>
      </c>
      <c r="B131" s="118" t="s">
        <v>383</v>
      </c>
      <c r="C131" s="62">
        <v>0</v>
      </c>
      <c r="D131" s="62">
        <v>0</v>
      </c>
      <c r="E131" s="62">
        <v>51905713</v>
      </c>
      <c r="F131" s="62">
        <v>51905713</v>
      </c>
      <c r="G131" s="62">
        <v>0</v>
      </c>
      <c r="H131" s="63">
        <v>0</v>
      </c>
    </row>
    <row r="132" spans="1:8" ht="15">
      <c r="A132" s="117">
        <v>627222</v>
      </c>
      <c r="B132" s="118" t="s">
        <v>397</v>
      </c>
      <c r="C132" s="62">
        <v>0</v>
      </c>
      <c r="D132" s="62">
        <v>0</v>
      </c>
      <c r="E132" s="62">
        <v>114904474</v>
      </c>
      <c r="F132" s="62">
        <v>114904474</v>
      </c>
      <c r="G132" s="62">
        <v>0</v>
      </c>
      <c r="H132" s="63">
        <v>0</v>
      </c>
    </row>
    <row r="133" spans="1:8" ht="15">
      <c r="A133" s="117">
        <v>627223</v>
      </c>
      <c r="B133" s="118" t="s">
        <v>398</v>
      </c>
      <c r="C133" s="62">
        <v>0</v>
      </c>
      <c r="D133" s="62">
        <v>0</v>
      </c>
      <c r="E133" s="62">
        <v>6500000</v>
      </c>
      <c r="F133" s="62">
        <v>6500000</v>
      </c>
      <c r="G133" s="62">
        <v>0</v>
      </c>
      <c r="H133" s="63">
        <v>0</v>
      </c>
    </row>
    <row r="134" spans="1:8" ht="15">
      <c r="A134" s="117">
        <v>627224</v>
      </c>
      <c r="B134" s="118" t="s">
        <v>399</v>
      </c>
      <c r="C134" s="62">
        <v>0</v>
      </c>
      <c r="D134" s="62">
        <v>0</v>
      </c>
      <c r="E134" s="62">
        <v>52910025</v>
      </c>
      <c r="F134" s="62">
        <v>52910025</v>
      </c>
      <c r="G134" s="62">
        <v>0</v>
      </c>
      <c r="H134" s="63">
        <v>0</v>
      </c>
    </row>
    <row r="135" spans="1:8" ht="15">
      <c r="A135" s="117">
        <v>6273</v>
      </c>
      <c r="B135" s="118" t="s">
        <v>278</v>
      </c>
      <c r="C135" s="62">
        <v>0</v>
      </c>
      <c r="D135" s="62">
        <v>0</v>
      </c>
      <c r="E135" s="62">
        <v>854291063</v>
      </c>
      <c r="F135" s="62">
        <v>854291063</v>
      </c>
      <c r="G135" s="62">
        <v>0</v>
      </c>
      <c r="H135" s="63">
        <v>0</v>
      </c>
    </row>
    <row r="136" spans="1:8" ht="15">
      <c r="A136" s="117">
        <v>62731</v>
      </c>
      <c r="B136" s="118" t="s">
        <v>308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</row>
    <row r="137" spans="1:8" ht="15">
      <c r="A137" s="117">
        <v>62732</v>
      </c>
      <c r="B137" s="118" t="s">
        <v>279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3">
        <v>0</v>
      </c>
    </row>
    <row r="138" spans="1:8" ht="15">
      <c r="A138" s="117">
        <v>62734</v>
      </c>
      <c r="B138" s="118" t="s">
        <v>281</v>
      </c>
      <c r="C138" s="62">
        <v>0</v>
      </c>
      <c r="D138" s="62">
        <v>0</v>
      </c>
      <c r="E138" s="62">
        <v>487396689</v>
      </c>
      <c r="F138" s="62">
        <v>487396689</v>
      </c>
      <c r="G138" s="62">
        <v>0</v>
      </c>
      <c r="H138" s="63">
        <v>0</v>
      </c>
    </row>
    <row r="139" spans="1:8" ht="15">
      <c r="A139" s="117">
        <v>62735</v>
      </c>
      <c r="B139" s="118" t="s">
        <v>282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3">
        <v>0</v>
      </c>
    </row>
    <row r="140" spans="1:8" ht="15">
      <c r="A140" s="117">
        <v>62736</v>
      </c>
      <c r="B140" s="118" t="s">
        <v>400</v>
      </c>
      <c r="C140" s="62">
        <v>0</v>
      </c>
      <c r="D140" s="62">
        <v>0</v>
      </c>
      <c r="E140" s="62">
        <v>366894374</v>
      </c>
      <c r="F140" s="62">
        <v>366894374</v>
      </c>
      <c r="G140" s="62">
        <v>0</v>
      </c>
      <c r="H140" s="63">
        <v>0</v>
      </c>
    </row>
    <row r="141" spans="1:8" ht="15">
      <c r="A141" s="117">
        <v>6274</v>
      </c>
      <c r="B141" s="118" t="s">
        <v>283</v>
      </c>
      <c r="C141" s="62">
        <v>0</v>
      </c>
      <c r="D141" s="62">
        <v>0</v>
      </c>
      <c r="E141" s="62">
        <v>12512545308</v>
      </c>
      <c r="F141" s="62">
        <v>12512545308</v>
      </c>
      <c r="G141" s="62">
        <v>0</v>
      </c>
      <c r="H141" s="63">
        <v>0</v>
      </c>
    </row>
    <row r="142" spans="1:8" ht="15">
      <c r="A142" s="117">
        <v>62741</v>
      </c>
      <c r="B142" s="118" t="s">
        <v>284</v>
      </c>
      <c r="C142" s="62">
        <v>0</v>
      </c>
      <c r="D142" s="62">
        <v>0</v>
      </c>
      <c r="E142" s="62">
        <v>10600752517</v>
      </c>
      <c r="F142" s="62">
        <v>10600752517</v>
      </c>
      <c r="G142" s="62">
        <v>0</v>
      </c>
      <c r="H142" s="63">
        <v>0</v>
      </c>
    </row>
    <row r="143" spans="1:8" ht="15">
      <c r="A143" s="117">
        <v>62742</v>
      </c>
      <c r="B143" s="118" t="s">
        <v>285</v>
      </c>
      <c r="C143" s="62">
        <v>0</v>
      </c>
      <c r="D143" s="62">
        <v>0</v>
      </c>
      <c r="E143" s="62">
        <v>1092431592</v>
      </c>
      <c r="F143" s="62">
        <v>1092431592</v>
      </c>
      <c r="G143" s="62">
        <v>0</v>
      </c>
      <c r="H143" s="63">
        <v>0</v>
      </c>
    </row>
    <row r="144" spans="1:8" ht="15">
      <c r="A144" s="117">
        <v>62743</v>
      </c>
      <c r="B144" s="118" t="s">
        <v>286</v>
      </c>
      <c r="C144" s="62">
        <v>0</v>
      </c>
      <c r="D144" s="62">
        <v>0</v>
      </c>
      <c r="E144" s="62">
        <v>480618244</v>
      </c>
      <c r="F144" s="62">
        <v>480618244</v>
      </c>
      <c r="G144" s="62">
        <v>0</v>
      </c>
      <c r="H144" s="63">
        <v>0</v>
      </c>
    </row>
    <row r="145" spans="1:8" ht="15">
      <c r="A145" s="117">
        <v>62744</v>
      </c>
      <c r="B145" s="118" t="s">
        <v>401</v>
      </c>
      <c r="C145" s="62">
        <v>0</v>
      </c>
      <c r="D145" s="62">
        <v>0</v>
      </c>
      <c r="E145" s="62">
        <v>338742955</v>
      </c>
      <c r="F145" s="62">
        <v>338742955</v>
      </c>
      <c r="G145" s="62">
        <v>0</v>
      </c>
      <c r="H145" s="63">
        <v>0</v>
      </c>
    </row>
    <row r="146" spans="1:8" ht="15">
      <c r="A146" s="117">
        <v>6277</v>
      </c>
      <c r="B146" s="118" t="s">
        <v>287</v>
      </c>
      <c r="C146" s="62">
        <v>0</v>
      </c>
      <c r="D146" s="62">
        <v>0</v>
      </c>
      <c r="E146" s="62">
        <v>3177067270</v>
      </c>
      <c r="F146" s="62">
        <v>3177067270</v>
      </c>
      <c r="G146" s="62">
        <v>0</v>
      </c>
      <c r="H146" s="63">
        <v>0</v>
      </c>
    </row>
    <row r="147" spans="1:8" ht="15">
      <c r="A147" s="117">
        <v>62772</v>
      </c>
      <c r="B147" s="118" t="s">
        <v>288</v>
      </c>
      <c r="C147" s="62">
        <v>0</v>
      </c>
      <c r="D147" s="62">
        <v>0</v>
      </c>
      <c r="E147" s="62">
        <v>2198490897</v>
      </c>
      <c r="F147" s="62">
        <v>2198490897</v>
      </c>
      <c r="G147" s="62">
        <v>0</v>
      </c>
      <c r="H147" s="63">
        <v>0</v>
      </c>
    </row>
    <row r="148" spans="1:8" ht="15">
      <c r="A148" s="117">
        <v>627721</v>
      </c>
      <c r="B148" s="118" t="s">
        <v>384</v>
      </c>
      <c r="C148" s="62">
        <v>0</v>
      </c>
      <c r="D148" s="62">
        <v>0</v>
      </c>
      <c r="E148" s="62">
        <v>2014602460</v>
      </c>
      <c r="F148" s="62">
        <v>2014602460</v>
      </c>
      <c r="G148" s="62">
        <v>0</v>
      </c>
      <c r="H148" s="63">
        <v>0</v>
      </c>
    </row>
    <row r="149" spans="1:8" ht="15">
      <c r="A149" s="117">
        <v>627722</v>
      </c>
      <c r="B149" s="118" t="s">
        <v>385</v>
      </c>
      <c r="C149" s="62">
        <v>0</v>
      </c>
      <c r="D149" s="62">
        <v>0</v>
      </c>
      <c r="E149" s="62">
        <v>183888437</v>
      </c>
      <c r="F149" s="62">
        <v>183888437</v>
      </c>
      <c r="G149" s="62">
        <v>0</v>
      </c>
      <c r="H149" s="63">
        <v>0</v>
      </c>
    </row>
    <row r="150" spans="1:8" ht="15">
      <c r="A150" s="117">
        <v>62775</v>
      </c>
      <c r="B150" s="118" t="s">
        <v>289</v>
      </c>
      <c r="C150" s="62">
        <v>0</v>
      </c>
      <c r="D150" s="62">
        <v>0</v>
      </c>
      <c r="E150" s="62">
        <v>221089842</v>
      </c>
      <c r="F150" s="62">
        <v>221089842</v>
      </c>
      <c r="G150" s="62">
        <v>0</v>
      </c>
      <c r="H150" s="63">
        <v>0</v>
      </c>
    </row>
    <row r="151" spans="1:8" ht="15">
      <c r="A151" s="117">
        <v>62776</v>
      </c>
      <c r="B151" s="118" t="s">
        <v>290</v>
      </c>
      <c r="C151" s="62">
        <v>0</v>
      </c>
      <c r="D151" s="62">
        <v>0</v>
      </c>
      <c r="E151" s="62">
        <v>85239295</v>
      </c>
      <c r="F151" s="62">
        <v>85239295</v>
      </c>
      <c r="G151" s="62">
        <v>0</v>
      </c>
      <c r="H151" s="63">
        <v>0</v>
      </c>
    </row>
    <row r="152" spans="1:8" ht="15">
      <c r="A152" s="117">
        <v>62777</v>
      </c>
      <c r="B152" s="118" t="s">
        <v>291</v>
      </c>
      <c r="C152" s="62">
        <v>0</v>
      </c>
      <c r="D152" s="62">
        <v>0</v>
      </c>
      <c r="E152" s="62">
        <v>551212645</v>
      </c>
      <c r="F152" s="62">
        <v>551212645</v>
      </c>
      <c r="G152" s="62">
        <v>0</v>
      </c>
      <c r="H152" s="63">
        <v>0</v>
      </c>
    </row>
    <row r="153" spans="1:8" ht="15">
      <c r="A153" s="117">
        <v>62778</v>
      </c>
      <c r="B153" s="118" t="s">
        <v>292</v>
      </c>
      <c r="C153" s="62">
        <v>0</v>
      </c>
      <c r="D153" s="62">
        <v>0</v>
      </c>
      <c r="E153" s="62">
        <v>24370000</v>
      </c>
      <c r="F153" s="62">
        <v>24370000</v>
      </c>
      <c r="G153" s="62">
        <v>0</v>
      </c>
      <c r="H153" s="63">
        <v>0</v>
      </c>
    </row>
    <row r="154" spans="1:8" ht="15">
      <c r="A154" s="117">
        <v>62779</v>
      </c>
      <c r="B154" s="118" t="s">
        <v>327</v>
      </c>
      <c r="C154" s="62">
        <v>0</v>
      </c>
      <c r="D154" s="62">
        <v>0</v>
      </c>
      <c r="E154" s="62">
        <v>96664591</v>
      </c>
      <c r="F154" s="62">
        <v>96664591</v>
      </c>
      <c r="G154" s="62">
        <v>0</v>
      </c>
      <c r="H154" s="63">
        <v>0</v>
      </c>
    </row>
    <row r="155" spans="1:8" ht="15">
      <c r="A155" s="117">
        <v>6278</v>
      </c>
      <c r="B155" s="118" t="s">
        <v>293</v>
      </c>
      <c r="C155" s="62">
        <v>0</v>
      </c>
      <c r="D155" s="62">
        <v>0</v>
      </c>
      <c r="E155" s="62">
        <v>199172158</v>
      </c>
      <c r="F155" s="62">
        <v>199172158</v>
      </c>
      <c r="G155" s="62">
        <v>0</v>
      </c>
      <c r="H155" s="63">
        <v>0</v>
      </c>
    </row>
    <row r="156" spans="1:8" ht="15">
      <c r="A156" s="117">
        <v>62784</v>
      </c>
      <c r="B156" s="118" t="s">
        <v>380</v>
      </c>
      <c r="C156" s="62">
        <v>0</v>
      </c>
      <c r="D156" s="62">
        <v>0</v>
      </c>
      <c r="E156" s="62">
        <v>74838067</v>
      </c>
      <c r="F156" s="62">
        <v>74838067</v>
      </c>
      <c r="G156" s="62">
        <v>0</v>
      </c>
      <c r="H156" s="63">
        <v>0</v>
      </c>
    </row>
    <row r="157" spans="1:8" ht="15">
      <c r="A157" s="117">
        <v>62785</v>
      </c>
      <c r="B157" s="118" t="s">
        <v>402</v>
      </c>
      <c r="C157" s="62">
        <v>0</v>
      </c>
      <c r="D157" s="62">
        <v>0</v>
      </c>
      <c r="E157" s="62">
        <v>90400000</v>
      </c>
      <c r="F157" s="62">
        <v>90400000</v>
      </c>
      <c r="G157" s="62">
        <v>0</v>
      </c>
      <c r="H157" s="63">
        <v>0</v>
      </c>
    </row>
    <row r="158" spans="1:8" ht="15">
      <c r="A158" s="117">
        <v>62788</v>
      </c>
      <c r="B158" s="118" t="s">
        <v>294</v>
      </c>
      <c r="C158" s="62">
        <v>0</v>
      </c>
      <c r="D158" s="62">
        <v>0</v>
      </c>
      <c r="E158" s="62">
        <v>28434091</v>
      </c>
      <c r="F158" s="62">
        <v>28434091</v>
      </c>
      <c r="G158" s="62">
        <v>0</v>
      </c>
      <c r="H158" s="63">
        <v>0</v>
      </c>
    </row>
    <row r="159" spans="1:8" ht="15">
      <c r="A159" s="117">
        <v>62789</v>
      </c>
      <c r="B159" s="118" t="s">
        <v>403</v>
      </c>
      <c r="C159" s="62">
        <v>0</v>
      </c>
      <c r="D159" s="62">
        <v>0</v>
      </c>
      <c r="E159" s="62">
        <v>5500000</v>
      </c>
      <c r="F159" s="62">
        <v>5500000</v>
      </c>
      <c r="G159" s="62">
        <v>0</v>
      </c>
      <c r="H159" s="63">
        <v>0</v>
      </c>
    </row>
    <row r="160" spans="1:8" ht="15">
      <c r="A160" s="117">
        <v>632</v>
      </c>
      <c r="B160" s="118" t="s">
        <v>295</v>
      </c>
      <c r="C160" s="62">
        <v>0</v>
      </c>
      <c r="D160" s="62">
        <v>0</v>
      </c>
      <c r="E160" s="62">
        <v>19071760868</v>
      </c>
      <c r="F160" s="62">
        <v>19071760868</v>
      </c>
      <c r="G160" s="62">
        <v>0</v>
      </c>
      <c r="H160" s="63">
        <v>0</v>
      </c>
    </row>
    <row r="161" spans="1:8" ht="15">
      <c r="A161" s="117">
        <v>6321</v>
      </c>
      <c r="B161" s="118" t="s">
        <v>296</v>
      </c>
      <c r="C161" s="62">
        <v>0</v>
      </c>
      <c r="D161" s="62">
        <v>0</v>
      </c>
      <c r="E161" s="62">
        <v>14362063705</v>
      </c>
      <c r="F161" s="62">
        <v>14362063705</v>
      </c>
      <c r="G161" s="62">
        <v>0</v>
      </c>
      <c r="H161" s="63">
        <v>0</v>
      </c>
    </row>
    <row r="162" spans="1:8" ht="15">
      <c r="A162" s="117">
        <v>6322</v>
      </c>
      <c r="B162" s="118" t="s">
        <v>297</v>
      </c>
      <c r="C162" s="62">
        <v>0</v>
      </c>
      <c r="D162" s="62">
        <v>0</v>
      </c>
      <c r="E162" s="62">
        <v>1954131064</v>
      </c>
      <c r="F162" s="62">
        <v>1954131064</v>
      </c>
      <c r="G162" s="62">
        <v>0</v>
      </c>
      <c r="H162" s="63">
        <v>0</v>
      </c>
    </row>
    <row r="163" spans="1:8" ht="15">
      <c r="A163" s="117">
        <v>6323</v>
      </c>
      <c r="B163" s="118" t="s">
        <v>298</v>
      </c>
      <c r="C163" s="62">
        <v>0</v>
      </c>
      <c r="D163" s="62">
        <v>0</v>
      </c>
      <c r="E163" s="62">
        <v>1602213930</v>
      </c>
      <c r="F163" s="62">
        <v>1602213930</v>
      </c>
      <c r="G163" s="62">
        <v>0</v>
      </c>
      <c r="H163" s="63">
        <v>0</v>
      </c>
    </row>
    <row r="164" spans="1:8" ht="15">
      <c r="A164" s="117">
        <v>6324</v>
      </c>
      <c r="B164" s="118" t="s">
        <v>328</v>
      </c>
      <c r="C164" s="62">
        <v>0</v>
      </c>
      <c r="D164" s="62">
        <v>0</v>
      </c>
      <c r="E164" s="62">
        <v>1153352169</v>
      </c>
      <c r="F164" s="62">
        <v>1153352169</v>
      </c>
      <c r="G164" s="62">
        <v>0</v>
      </c>
      <c r="H164" s="63">
        <v>0</v>
      </c>
    </row>
    <row r="165" spans="1:8" ht="15">
      <c r="A165" s="117">
        <v>635</v>
      </c>
      <c r="B165" s="118" t="s">
        <v>299</v>
      </c>
      <c r="C165" s="62">
        <v>0</v>
      </c>
      <c r="D165" s="62">
        <v>0</v>
      </c>
      <c r="E165" s="62">
        <v>1913641209</v>
      </c>
      <c r="F165" s="62">
        <v>1913641209</v>
      </c>
      <c r="G165" s="62">
        <v>0</v>
      </c>
      <c r="H165" s="63">
        <v>0</v>
      </c>
    </row>
    <row r="166" spans="1:8" ht="15">
      <c r="A166" s="117">
        <v>6351</v>
      </c>
      <c r="B166" s="118" t="s">
        <v>300</v>
      </c>
      <c r="C166" s="62">
        <v>0</v>
      </c>
      <c r="D166" s="62">
        <v>0</v>
      </c>
      <c r="E166" s="62">
        <v>1435327458</v>
      </c>
      <c r="F166" s="62">
        <v>1435327458</v>
      </c>
      <c r="G166" s="62">
        <v>0</v>
      </c>
      <c r="H166" s="63">
        <v>0</v>
      </c>
    </row>
    <row r="167" spans="1:8" ht="15">
      <c r="A167" s="117">
        <v>6352</v>
      </c>
      <c r="B167" s="118" t="s">
        <v>301</v>
      </c>
      <c r="C167" s="62">
        <v>0</v>
      </c>
      <c r="D167" s="62">
        <v>0</v>
      </c>
      <c r="E167" s="62">
        <v>478313751</v>
      </c>
      <c r="F167" s="62">
        <v>478313751</v>
      </c>
      <c r="G167" s="62">
        <v>0</v>
      </c>
      <c r="H167" s="63">
        <v>0</v>
      </c>
    </row>
    <row r="168" spans="1:8" ht="15">
      <c r="A168" s="117">
        <v>642</v>
      </c>
      <c r="B168" s="118" t="s">
        <v>302</v>
      </c>
      <c r="C168" s="62">
        <v>0</v>
      </c>
      <c r="D168" s="62">
        <v>0</v>
      </c>
      <c r="E168" s="62">
        <v>1792044417</v>
      </c>
      <c r="F168" s="62">
        <v>1792044417</v>
      </c>
      <c r="G168" s="62">
        <v>0</v>
      </c>
      <c r="H168" s="63">
        <v>0</v>
      </c>
    </row>
    <row r="169" spans="1:8" ht="15">
      <c r="A169" s="117">
        <v>6421</v>
      </c>
      <c r="B169" s="118" t="s">
        <v>303</v>
      </c>
      <c r="C169" s="62">
        <v>0</v>
      </c>
      <c r="D169" s="62">
        <v>0</v>
      </c>
      <c r="E169" s="62">
        <v>907611909</v>
      </c>
      <c r="F169" s="62">
        <v>907611909</v>
      </c>
      <c r="G169" s="62">
        <v>0</v>
      </c>
      <c r="H169" s="63">
        <v>0</v>
      </c>
    </row>
    <row r="170" spans="1:8" ht="15">
      <c r="A170" s="117">
        <v>64211</v>
      </c>
      <c r="B170" s="118" t="s">
        <v>275</v>
      </c>
      <c r="C170" s="62">
        <v>0</v>
      </c>
      <c r="D170" s="62">
        <v>0</v>
      </c>
      <c r="E170" s="62">
        <v>830873656</v>
      </c>
      <c r="F170" s="62">
        <v>830873656</v>
      </c>
      <c r="G170" s="62">
        <v>0</v>
      </c>
      <c r="H170" s="63">
        <v>0</v>
      </c>
    </row>
    <row r="171" spans="1:8" ht="15">
      <c r="A171" s="117">
        <v>64212</v>
      </c>
      <c r="B171" s="118" t="s">
        <v>276</v>
      </c>
      <c r="C171" s="62">
        <v>0</v>
      </c>
      <c r="D171" s="62">
        <v>0</v>
      </c>
      <c r="E171" s="62">
        <v>11785253</v>
      </c>
      <c r="F171" s="62">
        <v>11785253</v>
      </c>
      <c r="G171" s="62">
        <v>0</v>
      </c>
      <c r="H171" s="63">
        <v>0</v>
      </c>
    </row>
    <row r="172" spans="1:8" ht="15">
      <c r="A172" s="117">
        <v>64213</v>
      </c>
      <c r="B172" s="118" t="s">
        <v>240</v>
      </c>
      <c r="C172" s="62">
        <v>0</v>
      </c>
      <c r="D172" s="62">
        <v>0</v>
      </c>
      <c r="E172" s="62">
        <v>52581000</v>
      </c>
      <c r="F172" s="62">
        <v>52581000</v>
      </c>
      <c r="G172" s="62">
        <v>0</v>
      </c>
      <c r="H172" s="63">
        <v>0</v>
      </c>
    </row>
    <row r="173" spans="1:8" ht="15">
      <c r="A173" s="117">
        <v>64214</v>
      </c>
      <c r="B173" s="118" t="s">
        <v>241</v>
      </c>
      <c r="C173" s="62">
        <v>0</v>
      </c>
      <c r="D173" s="62">
        <v>0</v>
      </c>
      <c r="E173" s="62">
        <v>9279000</v>
      </c>
      <c r="F173" s="62">
        <v>9279000</v>
      </c>
      <c r="G173" s="62">
        <v>0</v>
      </c>
      <c r="H173" s="63">
        <v>0</v>
      </c>
    </row>
    <row r="174" spans="1:8" ht="15">
      <c r="A174" s="117">
        <v>64215</v>
      </c>
      <c r="B174" s="118" t="s">
        <v>242</v>
      </c>
      <c r="C174" s="62">
        <v>0</v>
      </c>
      <c r="D174" s="62">
        <v>0</v>
      </c>
      <c r="E174" s="62">
        <v>3093000</v>
      </c>
      <c r="F174" s="62">
        <v>3093000</v>
      </c>
      <c r="G174" s="62">
        <v>0</v>
      </c>
      <c r="H174" s="63">
        <v>0</v>
      </c>
    </row>
    <row r="175" spans="1:8" ht="15">
      <c r="A175" s="117">
        <v>6422</v>
      </c>
      <c r="B175" s="118" t="s">
        <v>304</v>
      </c>
      <c r="C175" s="62">
        <v>0</v>
      </c>
      <c r="D175" s="62">
        <v>0</v>
      </c>
      <c r="E175" s="62">
        <v>15480000</v>
      </c>
      <c r="F175" s="62">
        <v>15480000</v>
      </c>
      <c r="G175" s="62">
        <v>0</v>
      </c>
      <c r="H175" s="63">
        <v>0</v>
      </c>
    </row>
    <row r="176" spans="1:8" ht="15">
      <c r="A176" s="117">
        <v>64222</v>
      </c>
      <c r="B176" s="118" t="s">
        <v>305</v>
      </c>
      <c r="C176" s="62">
        <v>0</v>
      </c>
      <c r="D176" s="62">
        <v>0</v>
      </c>
      <c r="E176" s="62">
        <v>15480000</v>
      </c>
      <c r="F176" s="62">
        <v>15480000</v>
      </c>
      <c r="G176" s="62">
        <v>0</v>
      </c>
      <c r="H176" s="63">
        <v>0</v>
      </c>
    </row>
    <row r="177" spans="1:8" ht="15">
      <c r="A177" s="117">
        <v>64223</v>
      </c>
      <c r="B177" s="118" t="s">
        <v>306</v>
      </c>
      <c r="C177" s="62">
        <v>0</v>
      </c>
      <c r="D177" s="62">
        <v>0</v>
      </c>
      <c r="E177" s="62">
        <v>0</v>
      </c>
      <c r="F177" s="62">
        <v>0</v>
      </c>
      <c r="G177" s="62">
        <v>0</v>
      </c>
      <c r="H177" s="63">
        <v>0</v>
      </c>
    </row>
    <row r="178" spans="1:8" ht="15">
      <c r="A178" s="117">
        <v>6423</v>
      </c>
      <c r="B178" s="118" t="s">
        <v>307</v>
      </c>
      <c r="C178" s="62">
        <v>0</v>
      </c>
      <c r="D178" s="62">
        <v>0</v>
      </c>
      <c r="E178" s="62">
        <v>92500507</v>
      </c>
      <c r="F178" s="62">
        <v>92500507</v>
      </c>
      <c r="G178" s="62">
        <v>0</v>
      </c>
      <c r="H178" s="63">
        <v>0</v>
      </c>
    </row>
    <row r="179" spans="1:8" ht="15">
      <c r="A179" s="117">
        <v>64231</v>
      </c>
      <c r="B179" s="118" t="s">
        <v>308</v>
      </c>
      <c r="C179" s="62">
        <v>0</v>
      </c>
      <c r="D179" s="62">
        <v>0</v>
      </c>
      <c r="E179" s="62">
        <v>8884500</v>
      </c>
      <c r="F179" s="62">
        <v>8884500</v>
      </c>
      <c r="G179" s="62">
        <v>0</v>
      </c>
      <c r="H179" s="63">
        <v>0</v>
      </c>
    </row>
    <row r="180" spans="1:8" ht="15">
      <c r="A180" s="117">
        <v>64232</v>
      </c>
      <c r="B180" s="118" t="s">
        <v>279</v>
      </c>
      <c r="C180" s="62">
        <v>0</v>
      </c>
      <c r="D180" s="62">
        <v>0</v>
      </c>
      <c r="E180" s="62">
        <v>55649102</v>
      </c>
      <c r="F180" s="62">
        <v>55649102</v>
      </c>
      <c r="G180" s="62">
        <v>0</v>
      </c>
      <c r="H180" s="63">
        <v>0</v>
      </c>
    </row>
    <row r="181" spans="1:8" ht="15">
      <c r="A181" s="117">
        <v>64233</v>
      </c>
      <c r="B181" s="118" t="s">
        <v>280</v>
      </c>
      <c r="C181" s="62">
        <v>0</v>
      </c>
      <c r="D181" s="62">
        <v>0</v>
      </c>
      <c r="E181" s="62">
        <v>761905</v>
      </c>
      <c r="F181" s="62">
        <v>761905</v>
      </c>
      <c r="G181" s="62">
        <v>0</v>
      </c>
      <c r="H181" s="63">
        <v>0</v>
      </c>
    </row>
    <row r="182" spans="1:8" ht="15">
      <c r="A182" s="117">
        <v>64235</v>
      </c>
      <c r="B182" s="118" t="s">
        <v>309</v>
      </c>
      <c r="C182" s="62">
        <v>0</v>
      </c>
      <c r="D182" s="62">
        <v>0</v>
      </c>
      <c r="E182" s="62">
        <v>27205000</v>
      </c>
      <c r="F182" s="62">
        <v>27205000</v>
      </c>
      <c r="G182" s="62">
        <v>0</v>
      </c>
      <c r="H182" s="63">
        <v>0</v>
      </c>
    </row>
    <row r="183" spans="1:8" ht="15">
      <c r="A183" s="117">
        <v>6424</v>
      </c>
      <c r="B183" s="118" t="s">
        <v>283</v>
      </c>
      <c r="C183" s="62">
        <v>0</v>
      </c>
      <c r="D183" s="62">
        <v>0</v>
      </c>
      <c r="E183" s="62">
        <v>2160682</v>
      </c>
      <c r="F183" s="62">
        <v>2160682</v>
      </c>
      <c r="G183" s="62">
        <v>0</v>
      </c>
      <c r="H183" s="63">
        <v>0</v>
      </c>
    </row>
    <row r="184" spans="1:8" ht="15">
      <c r="A184" s="117">
        <v>6425</v>
      </c>
      <c r="B184" s="118" t="s">
        <v>310</v>
      </c>
      <c r="C184" s="62">
        <v>0</v>
      </c>
      <c r="D184" s="62">
        <v>0</v>
      </c>
      <c r="E184" s="62">
        <v>0</v>
      </c>
      <c r="F184" s="62">
        <v>0</v>
      </c>
      <c r="G184" s="62">
        <v>0</v>
      </c>
      <c r="H184" s="63">
        <v>0</v>
      </c>
    </row>
    <row r="185" spans="1:8" ht="15">
      <c r="A185" s="117">
        <v>6427</v>
      </c>
      <c r="B185" s="118" t="s">
        <v>287</v>
      </c>
      <c r="C185" s="62">
        <v>0</v>
      </c>
      <c r="D185" s="62">
        <v>0</v>
      </c>
      <c r="E185" s="62">
        <v>200937271</v>
      </c>
      <c r="F185" s="62">
        <v>200937271</v>
      </c>
      <c r="G185" s="62">
        <v>0</v>
      </c>
      <c r="H185" s="63">
        <v>0</v>
      </c>
    </row>
    <row r="186" spans="1:8" ht="15">
      <c r="A186" s="117">
        <v>64271</v>
      </c>
      <c r="B186" s="118" t="s">
        <v>311</v>
      </c>
      <c r="C186" s="62">
        <v>0</v>
      </c>
      <c r="D186" s="62">
        <v>0</v>
      </c>
      <c r="E186" s="62">
        <v>1443000</v>
      </c>
      <c r="F186" s="62">
        <v>1443000</v>
      </c>
      <c r="G186" s="62">
        <v>0</v>
      </c>
      <c r="H186" s="63">
        <v>0</v>
      </c>
    </row>
    <row r="187" spans="1:8" ht="15">
      <c r="A187" s="117">
        <v>64272</v>
      </c>
      <c r="B187" s="118" t="s">
        <v>288</v>
      </c>
      <c r="C187" s="62">
        <v>0</v>
      </c>
      <c r="D187" s="62">
        <v>0</v>
      </c>
      <c r="E187" s="62">
        <v>9512004</v>
      </c>
      <c r="F187" s="62">
        <v>9512004</v>
      </c>
      <c r="G187" s="62">
        <v>0</v>
      </c>
      <c r="H187" s="63">
        <v>0</v>
      </c>
    </row>
    <row r="188" spans="1:8" ht="15">
      <c r="A188" s="117">
        <v>64273</v>
      </c>
      <c r="B188" s="118" t="s">
        <v>312</v>
      </c>
      <c r="C188" s="62">
        <v>0</v>
      </c>
      <c r="D188" s="62">
        <v>0</v>
      </c>
      <c r="E188" s="62">
        <v>11670167</v>
      </c>
      <c r="F188" s="62">
        <v>11670167</v>
      </c>
      <c r="G188" s="62">
        <v>0</v>
      </c>
      <c r="H188" s="63">
        <v>0</v>
      </c>
    </row>
    <row r="189" spans="1:8" ht="15">
      <c r="A189" s="117">
        <v>64274</v>
      </c>
      <c r="B189" s="118" t="s">
        <v>404</v>
      </c>
      <c r="C189" s="62">
        <v>0</v>
      </c>
      <c r="D189" s="62">
        <v>0</v>
      </c>
      <c r="E189" s="62">
        <v>2820000</v>
      </c>
      <c r="F189" s="62">
        <v>2820000</v>
      </c>
      <c r="G189" s="62">
        <v>0</v>
      </c>
      <c r="H189" s="63">
        <v>0</v>
      </c>
    </row>
    <row r="190" spans="1:8" ht="15">
      <c r="A190" s="117">
        <v>64275</v>
      </c>
      <c r="B190" s="118" t="s">
        <v>313</v>
      </c>
      <c r="C190" s="62">
        <v>0</v>
      </c>
      <c r="D190" s="62">
        <v>0</v>
      </c>
      <c r="E190" s="62">
        <v>46827273</v>
      </c>
      <c r="F190" s="62">
        <v>46827273</v>
      </c>
      <c r="G190" s="62">
        <v>0</v>
      </c>
      <c r="H190" s="63">
        <v>0</v>
      </c>
    </row>
    <row r="191" spans="1:8" ht="15">
      <c r="A191" s="117">
        <v>64276</v>
      </c>
      <c r="B191" s="118" t="s">
        <v>314</v>
      </c>
      <c r="C191" s="62">
        <v>0</v>
      </c>
      <c r="D191" s="62">
        <v>0</v>
      </c>
      <c r="E191" s="62">
        <v>0</v>
      </c>
      <c r="F191" s="62">
        <v>0</v>
      </c>
      <c r="G191" s="62">
        <v>0</v>
      </c>
      <c r="H191" s="63">
        <v>0</v>
      </c>
    </row>
    <row r="192" spans="1:8" ht="15">
      <c r="A192" s="117">
        <v>64278</v>
      </c>
      <c r="B192" s="118" t="s">
        <v>315</v>
      </c>
      <c r="C192" s="62">
        <v>0</v>
      </c>
      <c r="D192" s="62">
        <v>0</v>
      </c>
      <c r="E192" s="62">
        <v>128664827</v>
      </c>
      <c r="F192" s="62">
        <v>128664827</v>
      </c>
      <c r="G192" s="62">
        <v>0</v>
      </c>
      <c r="H192" s="63">
        <v>0</v>
      </c>
    </row>
    <row r="193" spans="1:8" ht="15">
      <c r="A193" s="117">
        <v>6428</v>
      </c>
      <c r="B193" s="118" t="s">
        <v>293</v>
      </c>
      <c r="C193" s="62">
        <v>0</v>
      </c>
      <c r="D193" s="62">
        <v>0</v>
      </c>
      <c r="E193" s="62">
        <v>573354048</v>
      </c>
      <c r="F193" s="62">
        <v>573354048</v>
      </c>
      <c r="G193" s="62">
        <v>0</v>
      </c>
      <c r="H193" s="63">
        <v>0</v>
      </c>
    </row>
    <row r="194" spans="1:8" ht="15">
      <c r="A194" s="117">
        <v>64282</v>
      </c>
      <c r="B194" s="118" t="s">
        <v>316</v>
      </c>
      <c r="C194" s="62">
        <v>0</v>
      </c>
      <c r="D194" s="62">
        <v>0</v>
      </c>
      <c r="E194" s="62">
        <v>67025710</v>
      </c>
      <c r="F194" s="62">
        <v>67025710</v>
      </c>
      <c r="G194" s="62">
        <v>0</v>
      </c>
      <c r="H194" s="63">
        <v>0</v>
      </c>
    </row>
    <row r="195" spans="1:8" ht="15">
      <c r="A195" s="117">
        <v>64283</v>
      </c>
      <c r="B195" s="118" t="s">
        <v>317</v>
      </c>
      <c r="C195" s="62">
        <v>0</v>
      </c>
      <c r="D195" s="62">
        <v>0</v>
      </c>
      <c r="E195" s="62">
        <v>415278338</v>
      </c>
      <c r="F195" s="62">
        <v>415278338</v>
      </c>
      <c r="G195" s="62">
        <v>0</v>
      </c>
      <c r="H195" s="63">
        <v>0</v>
      </c>
    </row>
    <row r="196" spans="1:8" ht="15">
      <c r="A196" s="117">
        <v>64284</v>
      </c>
      <c r="B196" s="118" t="s">
        <v>318</v>
      </c>
      <c r="C196" s="62">
        <v>0</v>
      </c>
      <c r="D196" s="62">
        <v>0</v>
      </c>
      <c r="E196" s="62">
        <v>0</v>
      </c>
      <c r="F196" s="62">
        <v>0</v>
      </c>
      <c r="G196" s="62">
        <v>0</v>
      </c>
      <c r="H196" s="63">
        <v>0</v>
      </c>
    </row>
    <row r="197" spans="1:8" ht="15">
      <c r="A197" s="117">
        <v>64287</v>
      </c>
      <c r="B197" s="118" t="s">
        <v>319</v>
      </c>
      <c r="C197" s="62">
        <v>0</v>
      </c>
      <c r="D197" s="62">
        <v>0</v>
      </c>
      <c r="E197" s="62">
        <v>79500000</v>
      </c>
      <c r="F197" s="62">
        <v>79500000</v>
      </c>
      <c r="G197" s="62">
        <v>0</v>
      </c>
      <c r="H197" s="63">
        <v>0</v>
      </c>
    </row>
    <row r="198" spans="1:8" ht="15">
      <c r="A198" s="117">
        <v>64288</v>
      </c>
      <c r="B198" s="118" t="s">
        <v>293</v>
      </c>
      <c r="C198" s="62">
        <v>0</v>
      </c>
      <c r="D198" s="62">
        <v>0</v>
      </c>
      <c r="E198" s="62">
        <v>11550000</v>
      </c>
      <c r="F198" s="62">
        <v>11550000</v>
      </c>
      <c r="G198" s="62">
        <v>0</v>
      </c>
      <c r="H198" s="63">
        <v>0</v>
      </c>
    </row>
    <row r="199" spans="1:8" ht="15">
      <c r="A199" s="117">
        <v>821</v>
      </c>
      <c r="B199" s="118" t="s">
        <v>320</v>
      </c>
      <c r="C199" s="62">
        <v>0</v>
      </c>
      <c r="D199" s="62">
        <v>0</v>
      </c>
      <c r="E199" s="62">
        <v>2383856214</v>
      </c>
      <c r="F199" s="62">
        <v>2383856214</v>
      </c>
      <c r="G199" s="62">
        <v>0</v>
      </c>
      <c r="H199" s="63">
        <v>0</v>
      </c>
    </row>
    <row r="200" spans="1:8" ht="15">
      <c r="A200" s="117">
        <v>8211</v>
      </c>
      <c r="B200" s="118" t="s">
        <v>321</v>
      </c>
      <c r="C200" s="62">
        <v>0</v>
      </c>
      <c r="D200" s="62">
        <v>0</v>
      </c>
      <c r="E200" s="62">
        <v>2383856214</v>
      </c>
      <c r="F200" s="62">
        <v>2383856214</v>
      </c>
      <c r="G200" s="62">
        <v>0</v>
      </c>
      <c r="H200" s="63">
        <v>0</v>
      </c>
    </row>
    <row r="201" spans="1:8" ht="15">
      <c r="A201" s="117">
        <v>911</v>
      </c>
      <c r="B201" s="118" t="s">
        <v>322</v>
      </c>
      <c r="C201" s="62">
        <v>0</v>
      </c>
      <c r="D201" s="62">
        <v>0</v>
      </c>
      <c r="E201" s="62">
        <v>49370513065</v>
      </c>
      <c r="F201" s="62">
        <v>49370513065</v>
      </c>
      <c r="G201" s="62">
        <v>0</v>
      </c>
      <c r="H201" s="63">
        <v>0</v>
      </c>
    </row>
    <row r="202" spans="1:8" ht="15">
      <c r="A202" s="117">
        <v>9111</v>
      </c>
      <c r="B202" s="118" t="s">
        <v>323</v>
      </c>
      <c r="C202" s="62">
        <v>0</v>
      </c>
      <c r="D202" s="62">
        <v>0</v>
      </c>
      <c r="E202" s="62">
        <v>41239600492</v>
      </c>
      <c r="F202" s="62">
        <v>41239600492</v>
      </c>
      <c r="G202" s="62">
        <v>0</v>
      </c>
      <c r="H202" s="63">
        <v>0</v>
      </c>
    </row>
    <row r="203" spans="1:8" ht="15">
      <c r="A203" s="117">
        <v>9112</v>
      </c>
      <c r="B203" s="118" t="s">
        <v>324</v>
      </c>
      <c r="C203" s="62">
        <v>0</v>
      </c>
      <c r="D203" s="62">
        <v>0</v>
      </c>
      <c r="E203" s="62">
        <v>4653930706</v>
      </c>
      <c r="F203" s="62">
        <v>4653930706</v>
      </c>
      <c r="G203" s="62">
        <v>0</v>
      </c>
      <c r="H203" s="63">
        <v>0</v>
      </c>
    </row>
    <row r="204" spans="1:8" ht="15">
      <c r="A204" s="117">
        <v>9113</v>
      </c>
      <c r="B204" s="118" t="s">
        <v>325</v>
      </c>
      <c r="C204" s="62">
        <v>0</v>
      </c>
      <c r="D204" s="62">
        <v>0</v>
      </c>
      <c r="E204" s="62">
        <v>2323629698</v>
      </c>
      <c r="F204" s="62">
        <v>2323629698</v>
      </c>
      <c r="G204" s="62">
        <v>0</v>
      </c>
      <c r="H204" s="63">
        <v>0</v>
      </c>
    </row>
    <row r="205" spans="1:8" ht="15.75" thickBot="1">
      <c r="A205" s="119">
        <v>9114</v>
      </c>
      <c r="B205" s="120" t="s">
        <v>329</v>
      </c>
      <c r="C205" s="64">
        <v>0</v>
      </c>
      <c r="D205" s="64">
        <v>0</v>
      </c>
      <c r="E205" s="64">
        <v>1153352169</v>
      </c>
      <c r="F205" s="64">
        <v>1153352169</v>
      </c>
      <c r="G205" s="64">
        <v>0</v>
      </c>
      <c r="H205" s="65">
        <v>0</v>
      </c>
    </row>
  </sheetData>
  <mergeCells count="12">
    <mergeCell ref="E3:H3"/>
    <mergeCell ref="A1:D1"/>
    <mergeCell ref="A2:D2"/>
    <mergeCell ref="E1:H1"/>
    <mergeCell ref="E2:H2"/>
    <mergeCell ref="A5:H5"/>
    <mergeCell ref="A6:H6"/>
    <mergeCell ref="A8:A9"/>
    <mergeCell ref="B8:B9"/>
    <mergeCell ref="C8:D8"/>
    <mergeCell ref="E8:F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2013-07-18T06:45:10Z</cp:lastPrinted>
  <dcterms:created xsi:type="dcterms:W3CDTF">2006-11-13T03:33:56Z</dcterms:created>
  <dcterms:modified xsi:type="dcterms:W3CDTF">2013-07-22T04:31:31Z</dcterms:modified>
  <cp:category/>
  <cp:version/>
  <cp:contentType/>
  <cp:contentStatus/>
</cp:coreProperties>
</file>