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Candoiphatsinh" sheetId="3" r:id="rId3"/>
  </sheets>
  <definedNames/>
  <calcPr fullCalcOnLoad="1"/>
</workbook>
</file>

<file path=xl/sharedStrings.xml><?xml version="1.0" encoding="utf-8"?>
<sst xmlns="http://schemas.openxmlformats.org/spreadsheetml/2006/main" count="413" uniqueCount="360">
  <si>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</si>
  <si>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</si>
  <si>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</si>
  <si>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</si>
  <si>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</si>
  <si>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</si>
  <si>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</si>
  <si>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</si>
  <si>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</si>
  <si>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</si>
  <si>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</si>
  <si>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</si>
  <si>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</si>
  <si>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</si>
  <si>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</si>
  <si>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</si>
  <si>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</si>
  <si>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</si>
  <si>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</si>
  <si>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</si>
  <si>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</si>
  <si>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</si>
  <si>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</si>
  <si>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</si>
  <si>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</si>
  <si>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</si>
  <si>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</si>
  <si>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</si>
  <si>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</si>
  <si>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</si>
  <si>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</si>
  <si>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</si>
  <si>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</si>
  <si>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</si>
  <si>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</si>
  <si>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</si>
  <si>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</si>
  <si>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</si>
  <si>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</si>
  <si>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</si>
  <si>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</si>
  <si>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</si>
  <si>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</si>
  <si>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</si>
  <si>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</si>
  <si>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</si>
  <si>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</si>
  <si>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</si>
  <si>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</si>
  <si>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</si>
  <si>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</si>
  <si>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</si>
  <si>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</si>
  <si>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</si>
  <si>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</si>
  <si>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</si>
  <si>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</si>
  <si>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</si>
  <si>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</si>
  <si>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</si>
  <si>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</si>
  <si>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</si>
  <si>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</si>
  <si>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</si>
  <si>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</si>
  <si>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</si>
  <si>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</si>
  <si>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</si>
  <si>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</si>
  <si>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</si>
  <si>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</si>
  <si>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</si>
  <si>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</si>
  <si>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</si>
  <si>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</si>
  <si>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</si>
  <si>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</si>
  <si>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</si>
  <si>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</si>
  <si>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</si>
  <si>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</si>
  <si>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</si>
  <si>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</si>
  <si>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</si>
  <si>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</si>
  <si>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</si>
  <si>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</si>
  <si>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</si>
  <si>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</si>
  <si>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</si>
  <si>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</si>
  <si>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</si>
  <si>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</si>
  <si>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</si>
  <si>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</si>
  <si>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</si>
  <si>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</si>
  <si>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</si>
  <si>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</si>
  <si>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</si>
  <si>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</si>
  <si>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</si>
  <si>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</si>
  <si>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</si>
  <si>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</si>
  <si>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</si>
  <si>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</si>
  <si>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</si>
  <si>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</si>
  <si>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</si>
  <si>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</si>
  <si>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</si>
  <si>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</si>
  <si>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</si>
  <si>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</si>
  <si>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</si>
  <si>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</si>
  <si>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</si>
  <si>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</si>
  <si>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</si>
  <si>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</si>
  <si>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</si>
  <si>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</si>
  <si>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</si>
  <si>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</si>
  <si>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</si>
  <si>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</si>
  <si>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</si>
  <si>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</si>
  <si>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</si>
  <si>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</si>
  <si>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</si>
  <si>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</si>
  <si>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</si>
  <si>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</si>
  <si>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</si>
  <si>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</si>
  <si>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</si>
  <si>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</si>
  <si>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</si>
  <si>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</si>
  <si>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</si>
  <si>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</si>
  <si>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</si>
  <si>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</si>
  <si>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</si>
  <si>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</si>
  <si>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</si>
  <si>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</si>
  <si>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</si>
  <si>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</si>
  <si>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</si>
  <si>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</si>
  <si>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</si>
  <si>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</si>
  <si>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</si>
  <si>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</si>
  <si>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</si>
  <si>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</si>
  <si>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</si>
  <si>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</si>
  <si>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</si>
  <si>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</si>
  <si>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</si>
  <si>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</si>
  <si>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</si>
  <si>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</si>
  <si>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</si>
  <si>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</si>
  <si>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</si>
  <si>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</si>
  <si>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</si>
  <si>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</si>
  <si>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</si>
  <si>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</si>
  <si>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C«ng ty Cæ PhÇn C¶ng C¸t L¸i</t>
  </si>
  <si>
    <t>(Ban hµnh theo Q§ sè 15/2006/Q§-BTC</t>
  </si>
  <si>
    <t>ngµy 20 th¸ng 03 n¨m 2006 cña Bé Tµi chÝnh)</t>
  </si>
  <si>
    <t>B¶ng C§PS c¸c tµi kho¶n cã lòy kÕ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</si>
  <si>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</si>
  <si>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</si>
  <si>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</si>
  <si>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</si>
  <si>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</si>
  <si>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</si>
  <si>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</si>
  <si>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</si>
  <si>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</si>
  <si>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</si>
  <si>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</si>
  <si>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</si>
  <si>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</si>
  <si>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</si>
  <si>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</si>
  <si>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</si>
  <si>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</si>
  <si>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</si>
  <si>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</si>
  <si>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</si>
  <si>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</si>
  <si>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</si>
  <si>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</si>
  <si>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</si>
  <si>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</si>
  <si>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CÇm cè ,ký quü, ký c­îc ng¾n h¹n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</si>
  <si>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</si>
  <si>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Nhiªn liÖu                         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</si>
  <si>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</si>
  <si>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C«ng cô, dông cô (BÕn sµ lan)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</si>
  <si>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</si>
  <si>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</si>
  <si>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</si>
  <si>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</si>
  <si>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</si>
  <si>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</si>
  <si>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</si>
  <si>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</si>
  <si>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</si>
  <si>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</si>
  <si>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</si>
  <si>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</si>
  <si>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</si>
  <si>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</si>
  <si>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</si>
  <si>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</si>
  <si>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</si>
  <si>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Mua s¾m TSC§           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</si>
  <si>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</si>
  <si>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</si>
  <si>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</si>
  <si>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</si>
  <si>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</si>
  <si>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</si>
  <si>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</si>
  <si>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</si>
  <si>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</si>
  <si>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</si>
  <si>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</si>
  <si>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</si>
  <si>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hµng nhËp khÈu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</si>
  <si>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</si>
  <si>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</si>
  <si>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</si>
  <si>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</si>
  <si>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</si>
  <si>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</si>
  <si>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</si>
  <si>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</si>
  <si>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</si>
  <si>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</si>
  <si>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</si>
  <si>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</si>
  <si>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</si>
  <si>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</si>
  <si>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</si>
  <si>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</si>
  <si>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</si>
  <si>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</si>
  <si>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</si>
  <si>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</si>
  <si>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</si>
  <si>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</si>
  <si>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</si>
  <si>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</si>
  <si>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</si>
  <si>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</si>
  <si>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</si>
  <si>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</si>
  <si>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</si>
  <si>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</si>
  <si>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</si>
  <si>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</si>
  <si>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</si>
  <si>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</si>
  <si>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</si>
  <si>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</si>
  <si>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</si>
  <si>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</si>
  <si>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</si>
  <si>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</si>
  <si>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</si>
  <si>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</si>
  <si>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</si>
  <si>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</si>
  <si>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</si>
  <si>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</si>
  <si>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</si>
  <si>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</si>
  <si>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</si>
  <si>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</si>
  <si>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</si>
  <si>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</si>
  <si>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</si>
  <si>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</si>
  <si>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xe, cÈu                                                                                                        </t>
  </si>
  <si>
    <t xml:space="preserve">Chi phÝ  söa ch÷a thiÕt bÞ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</si>
  <si>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</si>
  <si>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</si>
  <si>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</si>
  <si>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</si>
  <si>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</si>
  <si>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</si>
  <si>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</si>
  <si>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</si>
  <si>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</si>
  <si>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</si>
  <si>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</si>
  <si>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</si>
  <si>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</si>
  <si>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</si>
  <si>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</si>
  <si>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</si>
  <si>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</si>
  <si>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</si>
  <si>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</si>
  <si>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</si>
  <si>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</si>
  <si>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</si>
  <si>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</si>
  <si>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</si>
  <si>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</si>
  <si>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</si>
  <si>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</si>
  <si>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</si>
  <si>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</si>
  <si>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</si>
  <si>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</si>
  <si>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</si>
  <si>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</si>
  <si>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</si>
  <si>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</si>
  <si>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</si>
  <si>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</si>
  <si>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</si>
  <si>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</si>
  <si>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</si>
  <si>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</si>
  <si>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</si>
  <si>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</si>
  <si>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</si>
  <si>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</si>
  <si>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</si>
  <si>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</si>
  <si>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</si>
  <si>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</si>
  <si>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</si>
  <si>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</si>
  <si>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>Tại ngày 30 tháng 09 năm 2012</t>
  </si>
  <si>
    <t>Từ ngày 01/07/2012 đến 30/09/2012</t>
  </si>
  <si>
    <t>Tp.HCM, ngày 30 tháng 09 năm 2012</t>
  </si>
  <si>
    <t>s</t>
  </si>
  <si>
    <t>Tõ ngµy: 01/07/2012 ®Õn ngµy: 30/09/2012</t>
  </si>
  <si>
    <t xml:space="preserve"> Tµi kho¶n tiÒn göi VN§                                                                                                          </t>
  </si>
  <si>
    <t xml:space="preserve">Doanh thu vËn t¶i quèc tÕ                                                                                                        </t>
  </si>
  <si>
    <t xml:space="preserve">Chi phÝ b¶o d­ìng, söa ch÷a cÈu Kocks                                                                                            </t>
  </si>
  <si>
    <t xml:space="preserve">Chi phÝ mua, thuª ngoµi (vËn t¶i quèc tÕ)                                                                                        </t>
  </si>
  <si>
    <t xml:space="preserve">Chi phÝ b¨ng tiÒn kh¸c ( BÕn sµ lan)                                                                                             </t>
  </si>
  <si>
    <t xml:space="preserve">Gi¸ vèn hµng b¸n (VËn t¶i quèc tÕ)                                                                                               </t>
  </si>
  <si>
    <t xml:space="preserve">N­íc                                                                                                                             </t>
  </si>
  <si>
    <t xml:space="preserve">X¸c ®Þnh kÕt qu¶ kinh doanh (VËn t¶i quèc tÕ)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</si>
</sst>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16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top" wrapText="1"/>
    </xf>
    <xf numFmtId="185" fontId="5" fillId="0" borderId="4" xfId="15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5" fontId="9" fillId="0" borderId="12" xfId="15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185" fontId="9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vertical="top" wrapText="1"/>
    </xf>
    <xf numFmtId="185" fontId="9" fillId="0" borderId="4" xfId="15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5" fontId="5" fillId="0" borderId="16" xfId="15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5" fontId="5" fillId="0" borderId="5" xfId="15" applyNumberFormat="1" applyFont="1" applyBorder="1" applyAlignment="1">
      <alignment vertical="top" wrapText="1"/>
    </xf>
    <xf numFmtId="185" fontId="9" fillId="0" borderId="16" xfId="15" applyNumberFormat="1" applyFont="1" applyBorder="1" applyAlignment="1">
      <alignment vertical="top" wrapText="1"/>
    </xf>
    <xf numFmtId="185" fontId="9" fillId="0" borderId="1" xfId="15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 wrapText="1"/>
    </xf>
    <xf numFmtId="185" fontId="5" fillId="0" borderId="12" xfId="15" applyNumberFormat="1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185" fontId="6" fillId="0" borderId="4" xfId="15" applyNumberFormat="1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center" wrapText="1"/>
    </xf>
    <xf numFmtId="185" fontId="5" fillId="0" borderId="9" xfId="15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185" fontId="9" fillId="0" borderId="12" xfId="15" applyNumberFormat="1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10" fontId="9" fillId="0" borderId="0" xfId="21" applyNumberFormat="1" applyFont="1" applyAlignment="1">
      <alignment/>
    </xf>
    <xf numFmtId="185" fontId="9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5" fontId="9" fillId="0" borderId="0" xfId="0" applyNumberFormat="1" applyFont="1" applyAlignment="1">
      <alignment/>
    </xf>
    <xf numFmtId="0" fontId="14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185" fontId="5" fillId="0" borderId="4" xfId="15" applyNumberFormat="1" applyFont="1" applyFill="1" applyBorder="1" applyAlignment="1">
      <alignment vertical="top" wrapText="1"/>
    </xf>
    <xf numFmtId="185" fontId="9" fillId="0" borderId="4" xfId="15" applyNumberFormat="1" applyFont="1" applyFill="1" applyBorder="1" applyAlignment="1">
      <alignment vertical="top" wrapText="1"/>
    </xf>
    <xf numFmtId="185" fontId="5" fillId="0" borderId="12" xfId="15" applyNumberFormat="1" applyFont="1" applyFill="1" applyBorder="1" applyAlignment="1">
      <alignment vertical="top" wrapText="1"/>
    </xf>
    <xf numFmtId="185" fontId="9" fillId="0" borderId="9" xfId="15" applyNumberFormat="1" applyFont="1" applyFill="1" applyBorder="1" applyAlignment="1">
      <alignment vertical="top" wrapText="1"/>
    </xf>
    <xf numFmtId="185" fontId="5" fillId="0" borderId="3" xfId="15" applyNumberFormat="1" applyFont="1" applyFill="1" applyBorder="1" applyAlignment="1">
      <alignment vertical="top" wrapText="1"/>
    </xf>
    <xf numFmtId="0" fontId="13" fillId="2" borderId="39" xfId="0" applyFont="1" applyFill="1" applyBorder="1" applyAlignment="1">
      <alignment horizontal="center" vertical="center"/>
    </xf>
    <xf numFmtId="195" fontId="14" fillId="0" borderId="35" xfId="15" applyNumberFormat="1" applyFont="1" applyBorder="1" applyAlignment="1">
      <alignment horizontal="right"/>
    </xf>
    <xf numFmtId="195" fontId="14" fillId="0" borderId="39" xfId="15" applyNumberFormat="1" applyFont="1" applyBorder="1" applyAlignment="1">
      <alignment horizontal="right"/>
    </xf>
    <xf numFmtId="195" fontId="14" fillId="0" borderId="38" xfId="15" applyNumberFormat="1" applyFont="1" applyBorder="1" applyAlignment="1">
      <alignment horizontal="right"/>
    </xf>
    <xf numFmtId="195" fontId="14" fillId="0" borderId="40" xfId="15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97">
      <selection activeCell="E107" sqref="E107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8515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17" t="s">
        <v>144</v>
      </c>
      <c r="C1" s="117"/>
      <c r="D1" s="117"/>
      <c r="E1" s="117"/>
    </row>
    <row r="2" spans="1:5" ht="15">
      <c r="A2" s="3"/>
      <c r="B2" s="118" t="s">
        <v>145</v>
      </c>
      <c r="C2" s="118"/>
      <c r="D2" s="118"/>
      <c r="E2" s="118"/>
    </row>
    <row r="3" spans="1:5" ht="15">
      <c r="A3" s="3"/>
      <c r="B3" s="118" t="s">
        <v>146</v>
      </c>
      <c r="C3" s="118"/>
      <c r="D3" s="118"/>
      <c r="E3" s="118"/>
    </row>
    <row r="4" spans="1:2" ht="15">
      <c r="A4" s="3"/>
      <c r="B4" s="4"/>
    </row>
    <row r="5" spans="1:5" s="13" customFormat="1" ht="16.5">
      <c r="A5" s="114" t="s">
        <v>0</v>
      </c>
      <c r="B5" s="114"/>
      <c r="C5" s="114"/>
      <c r="D5" s="114"/>
      <c r="E5" s="114"/>
    </row>
    <row r="6" spans="1:5" s="13" customFormat="1" ht="16.5">
      <c r="A6" s="115" t="s">
        <v>347</v>
      </c>
      <c r="B6" s="115"/>
      <c r="C6" s="115"/>
      <c r="D6" s="115"/>
      <c r="E6" s="115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46684199270</v>
      </c>
      <c r="E10" s="56">
        <f>E11+E15+E18+E25+E28</f>
        <v>63723139411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38111033326</v>
      </c>
      <c r="E11" s="48">
        <f>E12+E13+E14</f>
        <v>52715802584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675988103</v>
      </c>
      <c r="E12" s="104">
        <v>291704781</v>
      </c>
    </row>
    <row r="13" spans="1:5" s="13" customFormat="1" ht="16.5">
      <c r="A13" s="15" t="s">
        <v>164</v>
      </c>
      <c r="B13" s="16"/>
      <c r="C13" s="16"/>
      <c r="D13" s="47">
        <v>2935045223</v>
      </c>
      <c r="E13" s="104">
        <v>14424097803</v>
      </c>
    </row>
    <row r="14" spans="1:5" s="13" customFormat="1" ht="16.5">
      <c r="A14" s="15" t="s">
        <v>165</v>
      </c>
      <c r="B14" s="16">
        <v>112</v>
      </c>
      <c r="C14" s="16"/>
      <c r="D14" s="47">
        <v>34500000000</v>
      </c>
      <c r="E14" s="104">
        <v>38000000000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105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104"/>
    </row>
    <row r="17" spans="1:5" s="13" customFormat="1" ht="33">
      <c r="A17" s="15" t="s">
        <v>9</v>
      </c>
      <c r="B17" s="16">
        <v>129</v>
      </c>
      <c r="C17" s="16"/>
      <c r="D17" s="47"/>
      <c r="E17" s="104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3929277089</v>
      </c>
      <c r="E18" s="105">
        <f>SUM(E19:E24)</f>
        <v>7825249026</v>
      </c>
    </row>
    <row r="19" spans="1:5" s="13" customFormat="1" ht="16.5">
      <c r="A19" s="15" t="s">
        <v>11</v>
      </c>
      <c r="B19" s="16">
        <v>131</v>
      </c>
      <c r="C19" s="16"/>
      <c r="D19" s="47">
        <v>1441773638</v>
      </c>
      <c r="E19" s="104">
        <v>194327650</v>
      </c>
    </row>
    <row r="20" spans="1:5" s="13" customFormat="1" ht="16.5">
      <c r="A20" s="15" t="s">
        <v>12</v>
      </c>
      <c r="B20" s="16">
        <v>132</v>
      </c>
      <c r="C20" s="16"/>
      <c r="D20" s="47">
        <v>2423170951</v>
      </c>
      <c r="E20" s="104">
        <v>7463992711</v>
      </c>
    </row>
    <row r="21" spans="1:5" s="13" customFormat="1" ht="16.5">
      <c r="A21" s="15" t="s">
        <v>13</v>
      </c>
      <c r="B21" s="16">
        <v>133</v>
      </c>
      <c r="C21" s="16"/>
      <c r="D21" s="47"/>
      <c r="E21" s="104"/>
    </row>
    <row r="22" spans="1:5" s="13" customFormat="1" ht="33">
      <c r="A22" s="15" t="s">
        <v>14</v>
      </c>
      <c r="B22" s="16">
        <v>134</v>
      </c>
      <c r="C22" s="16"/>
      <c r="D22" s="47"/>
      <c r="E22" s="104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f>41400000+22932500</f>
        <v>64332500</v>
      </c>
      <c r="E23" s="104">
        <v>166928665</v>
      </c>
    </row>
    <row r="24" spans="1:5" s="13" customFormat="1" ht="16.5">
      <c r="A24" s="15" t="s">
        <v>17</v>
      </c>
      <c r="B24" s="16">
        <v>139</v>
      </c>
      <c r="C24" s="16"/>
      <c r="D24" s="47"/>
      <c r="E24" s="104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0</v>
      </c>
      <c r="E25" s="105">
        <f>SUM(E26:E27)</f>
        <v>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v>0</v>
      </c>
      <c r="E26" s="104">
        <v>0</v>
      </c>
    </row>
    <row r="27" spans="1:5" s="13" customFormat="1" ht="16.5">
      <c r="A27" s="15" t="s">
        <v>21</v>
      </c>
      <c r="B27" s="16">
        <v>149</v>
      </c>
      <c r="C27" s="16"/>
      <c r="D27" s="47"/>
      <c r="E27" s="104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4643888855</v>
      </c>
      <c r="E28" s="105">
        <f>SUM(E29:E33)</f>
        <v>3182087801</v>
      </c>
    </row>
    <row r="29" spans="1:5" s="13" customFormat="1" ht="16.5">
      <c r="A29" s="15" t="s">
        <v>23</v>
      </c>
      <c r="B29" s="16">
        <v>151</v>
      </c>
      <c r="C29" s="16"/>
      <c r="D29" s="47">
        <v>320772560</v>
      </c>
      <c r="E29" s="104">
        <v>465382359</v>
      </c>
    </row>
    <row r="30" spans="1:5" s="13" customFormat="1" ht="16.5">
      <c r="A30" s="15" t="s">
        <v>24</v>
      </c>
      <c r="B30" s="16">
        <v>152</v>
      </c>
      <c r="C30" s="16"/>
      <c r="D30" s="47">
        <v>4270366295</v>
      </c>
      <c r="E30" s="104">
        <v>2663270442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/>
      <c r="E31" s="104"/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v>52750000</v>
      </c>
      <c r="E33" s="47">
        <v>53435000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467700878891</v>
      </c>
      <c r="E35" s="48">
        <f>E36+E42+E53+E56+E61</f>
        <v>426075589214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457719829139</v>
      </c>
      <c r="E42" s="48">
        <f>E43+E46+E49+E52</f>
        <v>413790448261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383689129895</v>
      </c>
      <c r="E43" s="47">
        <f>E44+E45</f>
        <v>339362420328</v>
      </c>
    </row>
    <row r="44" spans="1:5" s="13" customFormat="1" ht="16.5">
      <c r="A44" s="15" t="s">
        <v>39</v>
      </c>
      <c r="B44" s="16">
        <v>222</v>
      </c>
      <c r="C44" s="16"/>
      <c r="D44" s="47">
        <v>484768170780</v>
      </c>
      <c r="E44" s="47">
        <v>432319526179</v>
      </c>
    </row>
    <row r="45" spans="1:5" s="13" customFormat="1" ht="16.5">
      <c r="A45" s="15" t="s">
        <v>40</v>
      </c>
      <c r="B45" s="16">
        <v>223</v>
      </c>
      <c r="C45" s="16"/>
      <c r="D45" s="47">
        <v>-101079040885</v>
      </c>
      <c r="E45" s="47">
        <v>-92957105851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72371429388</v>
      </c>
      <c r="E49" s="47">
        <f>E50+E51</f>
        <v>72768758077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79246404441</v>
      </c>
    </row>
    <row r="51" spans="1:5" s="13" customFormat="1" ht="16.5">
      <c r="A51" s="15" t="s">
        <v>40</v>
      </c>
      <c r="B51" s="16">
        <v>229</v>
      </c>
      <c r="C51" s="16"/>
      <c r="D51" s="47">
        <v>-6874975053</v>
      </c>
      <c r="E51" s="47">
        <v>-6477646364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1659269856</v>
      </c>
      <c r="E52" s="47">
        <v>1659269856</v>
      </c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2258600000</v>
      </c>
      <c r="E56" s="48">
        <f>SUM(E57:E60)</f>
        <v>2258600000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>
        <v>2258600000</v>
      </c>
      <c r="E59" s="47">
        <v>2258600000</v>
      </c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7722449752</v>
      </c>
      <c r="E61" s="48">
        <f>SUM(E62:E64)</f>
        <v>10026540953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7722449752</v>
      </c>
      <c r="E62" s="47">
        <v>10026540953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514385078161</v>
      </c>
      <c r="E66" s="48">
        <f>E10+E35</f>
        <v>489798728625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184843397540</v>
      </c>
      <c r="E70" s="48">
        <f>E71+E84</f>
        <v>178397358680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56364239190</v>
      </c>
      <c r="E71" s="48">
        <f>SUM(E72:E83)</f>
        <v>49918200330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20698797696</v>
      </c>
      <c r="E72" s="104">
        <v>30804780096</v>
      </c>
    </row>
    <row r="73" spans="1:5" s="13" customFormat="1" ht="16.5">
      <c r="A73" s="15" t="s">
        <v>67</v>
      </c>
      <c r="B73" s="16">
        <v>312</v>
      </c>
      <c r="C73" s="16"/>
      <c r="D73" s="47">
        <v>6648047797</v>
      </c>
      <c r="E73" s="104">
        <v>868757780</v>
      </c>
    </row>
    <row r="74" spans="1:5" s="13" customFormat="1" ht="16.5">
      <c r="A74" s="15" t="s">
        <v>68</v>
      </c>
      <c r="B74" s="16">
        <v>313</v>
      </c>
      <c r="C74" s="16"/>
      <c r="D74" s="47">
        <v>14891618447</v>
      </c>
      <c r="E74" s="104">
        <v>5508471117</v>
      </c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1476061273</v>
      </c>
      <c r="E75" s="104">
        <v>1793696857</v>
      </c>
    </row>
    <row r="76" spans="1:5" s="13" customFormat="1" ht="16.5">
      <c r="A76" s="15" t="s">
        <v>71</v>
      </c>
      <c r="B76" s="16">
        <v>315</v>
      </c>
      <c r="C76" s="16"/>
      <c r="D76" s="47">
        <v>204401708</v>
      </c>
      <c r="E76" s="104">
        <v>180006503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5482759193</v>
      </c>
      <c r="E77" s="104">
        <v>5104105435</v>
      </c>
    </row>
    <row r="78" spans="1:5" s="13" customFormat="1" ht="16.5">
      <c r="A78" s="15" t="s">
        <v>74</v>
      </c>
      <c r="B78" s="16">
        <v>317</v>
      </c>
      <c r="C78" s="16"/>
      <c r="D78" s="47"/>
      <c r="E78" s="104"/>
    </row>
    <row r="79" spans="1:5" s="13" customFormat="1" ht="33">
      <c r="A79" s="15" t="s">
        <v>75</v>
      </c>
      <c r="B79" s="16">
        <v>318</v>
      </c>
      <c r="C79" s="16"/>
      <c r="D79" s="47"/>
      <c r="E79" s="104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6103551348</v>
      </c>
      <c r="E80" s="104">
        <v>5491509184</v>
      </c>
    </row>
    <row r="81" spans="1:5" s="13" customFormat="1" ht="16.5">
      <c r="A81" s="15" t="s">
        <v>78</v>
      </c>
      <c r="B81" s="16">
        <v>320</v>
      </c>
      <c r="C81" s="18"/>
      <c r="D81" s="47"/>
      <c r="E81" s="104"/>
    </row>
    <row r="82" spans="1:5" s="13" customFormat="1" ht="16.5">
      <c r="A82" s="15" t="s">
        <v>168</v>
      </c>
      <c r="B82" s="16">
        <v>323</v>
      </c>
      <c r="C82" s="18"/>
      <c r="D82" s="47">
        <v>859001728</v>
      </c>
      <c r="E82" s="104">
        <v>166873358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104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128479158350</v>
      </c>
      <c r="E84" s="105">
        <f>SUM(E85:E93)</f>
        <v>128479158350</v>
      </c>
    </row>
    <row r="85" spans="1:5" s="13" customFormat="1" ht="16.5">
      <c r="A85" s="15" t="s">
        <v>80</v>
      </c>
      <c r="B85" s="16">
        <v>331</v>
      </c>
      <c r="C85" s="16"/>
      <c r="D85" s="47"/>
      <c r="E85" s="104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104"/>
    </row>
    <row r="87" spans="1:5" s="13" customFormat="1" ht="16.5">
      <c r="A87" s="15" t="s">
        <v>83</v>
      </c>
      <c r="B87" s="16">
        <v>333</v>
      </c>
      <c r="C87" s="16"/>
      <c r="D87" s="47"/>
      <c r="E87" s="104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128470565350</v>
      </c>
      <c r="E88" s="104">
        <v>128470565350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104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104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104"/>
    </row>
    <row r="92" spans="1:5" s="13" customFormat="1" ht="16.5">
      <c r="A92" s="15" t="s">
        <v>170</v>
      </c>
      <c r="B92" s="16">
        <v>338</v>
      </c>
      <c r="C92" s="16"/>
      <c r="D92" s="47"/>
      <c r="E92" s="104"/>
    </row>
    <row r="93" spans="1:5" s="13" customFormat="1" ht="16.5">
      <c r="A93" s="15" t="s">
        <v>171</v>
      </c>
      <c r="B93" s="16">
        <v>339</v>
      </c>
      <c r="C93" s="22"/>
      <c r="D93" s="47"/>
      <c r="E93" s="104"/>
    </row>
    <row r="94" spans="1:5" s="13" customFormat="1" ht="17.25" thickBot="1">
      <c r="A94" s="37"/>
      <c r="B94" s="54"/>
      <c r="C94" s="39"/>
      <c r="D94" s="75"/>
      <c r="E94" s="106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329541680621</v>
      </c>
      <c r="E95" s="107">
        <f>E96+E109</f>
        <v>311401369945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329541680621</v>
      </c>
      <c r="E96" s="105">
        <f>SUM(E97:E108)</f>
        <v>311401369945</v>
      </c>
    </row>
    <row r="97" spans="1:5" s="13" customFormat="1" ht="16.5">
      <c r="A97" s="15" t="s">
        <v>92</v>
      </c>
      <c r="B97" s="16">
        <v>411</v>
      </c>
      <c r="C97" s="16"/>
      <c r="D97" s="47">
        <v>240000000000</v>
      </c>
      <c r="E97" s="104">
        <v>240000000000</v>
      </c>
    </row>
    <row r="98" spans="1:5" s="13" customFormat="1" ht="16.5">
      <c r="A98" s="15" t="s">
        <v>93</v>
      </c>
      <c r="B98" s="16">
        <v>412</v>
      </c>
      <c r="C98" s="16"/>
      <c r="D98" s="47">
        <v>15723448000</v>
      </c>
      <c r="E98" s="104">
        <v>15723448000</v>
      </c>
    </row>
    <row r="99" spans="1:5" s="13" customFormat="1" ht="16.5">
      <c r="A99" s="15" t="s">
        <v>94</v>
      </c>
      <c r="B99" s="24">
        <v>413</v>
      </c>
      <c r="C99" s="24"/>
      <c r="D99" s="47"/>
      <c r="E99" s="104"/>
    </row>
    <row r="100" spans="1:5" s="13" customFormat="1" ht="16.5">
      <c r="A100" s="15" t="s">
        <v>95</v>
      </c>
      <c r="B100" s="24">
        <v>414</v>
      </c>
      <c r="C100" s="24"/>
      <c r="D100" s="47"/>
      <c r="E100" s="104"/>
    </row>
    <row r="101" spans="1:5" s="13" customFormat="1" ht="16.5">
      <c r="A101" s="15" t="s">
        <v>96</v>
      </c>
      <c r="B101" s="24">
        <v>415</v>
      </c>
      <c r="C101" s="24"/>
      <c r="D101" s="47"/>
      <c r="E101" s="104"/>
    </row>
    <row r="102" spans="1:5" s="13" customFormat="1" ht="16.5">
      <c r="A102" s="15" t="s">
        <v>97</v>
      </c>
      <c r="B102" s="24">
        <v>416</v>
      </c>
      <c r="C102" s="24"/>
      <c r="D102" s="47">
        <v>-573797043</v>
      </c>
      <c r="E102" s="104">
        <v>-1512907655</v>
      </c>
    </row>
    <row r="103" spans="1:5" s="13" customFormat="1" ht="16.5">
      <c r="A103" s="15" t="s">
        <v>98</v>
      </c>
      <c r="B103" s="24">
        <v>417</v>
      </c>
      <c r="C103" s="24"/>
      <c r="D103" s="47">
        <v>12652290423</v>
      </c>
      <c r="E103" s="104">
        <v>12652290423</v>
      </c>
    </row>
    <row r="104" spans="1:5" s="13" customFormat="1" ht="16.5">
      <c r="A104" s="15" t="s">
        <v>99</v>
      </c>
      <c r="B104" s="24">
        <v>418</v>
      </c>
      <c r="C104" s="24"/>
      <c r="D104" s="47">
        <v>5791413000</v>
      </c>
      <c r="E104" s="104">
        <v>5791413000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108"/>
    </row>
    <row r="106" spans="1:5" s="13" customFormat="1" ht="16.5">
      <c r="A106" s="15" t="s">
        <v>101</v>
      </c>
      <c r="B106" s="16">
        <v>420</v>
      </c>
      <c r="C106" s="16"/>
      <c r="D106" s="46">
        <v>55948326241</v>
      </c>
      <c r="E106" s="108">
        <v>38747126177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7" s="13" customFormat="1" ht="33.75" thickBot="1">
      <c r="A113" s="35" t="s">
        <v>105</v>
      </c>
      <c r="B113" s="26">
        <v>440</v>
      </c>
      <c r="C113" s="12"/>
      <c r="D113" s="57">
        <f>D70+D95</f>
        <v>514385078161</v>
      </c>
      <c r="E113" s="57">
        <f>E70+E95</f>
        <v>489798728625</v>
      </c>
      <c r="F113" s="58">
        <f>D66-D113</f>
        <v>0</v>
      </c>
      <c r="G113" s="58">
        <f>E113-E66</f>
        <v>0</v>
      </c>
    </row>
    <row r="114" spans="1:4" s="13" customFormat="1" ht="16.5">
      <c r="A114" s="27"/>
      <c r="D114" s="58"/>
    </row>
    <row r="115" spans="1:5" s="13" customFormat="1" ht="16.5">
      <c r="A115" s="114" t="s">
        <v>106</v>
      </c>
      <c r="B115" s="114"/>
      <c r="C115" s="114"/>
      <c r="D115" s="114"/>
      <c r="E115" s="114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15" t="s">
        <v>349</v>
      </c>
      <c r="D125" s="114"/>
      <c r="E125" s="114"/>
    </row>
    <row r="126" spans="1:5" s="13" customFormat="1" ht="16.5">
      <c r="A126" s="67" t="s">
        <v>155</v>
      </c>
      <c r="B126" s="67"/>
      <c r="C126" s="116" t="s">
        <v>142</v>
      </c>
      <c r="D126" s="116"/>
      <c r="E126" s="116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16" t="s">
        <v>154</v>
      </c>
      <c r="D131" s="116"/>
      <c r="E131" s="116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mergeCells count="9">
    <mergeCell ref="A6:E6"/>
    <mergeCell ref="B1:E1"/>
    <mergeCell ref="B2:E2"/>
    <mergeCell ref="B3:E3"/>
    <mergeCell ref="A5:E5"/>
    <mergeCell ref="A115:E115"/>
    <mergeCell ref="C125:E125"/>
    <mergeCell ref="C126:E126"/>
    <mergeCell ref="C131:E131"/>
  </mergeCells>
  <printOptions horizontalCentered="1"/>
  <pageMargins left="0.26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4">
      <selection activeCell="D28" sqref="D28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32.8515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17" t="s">
        <v>147</v>
      </c>
      <c r="C1" s="117"/>
      <c r="D1" s="117"/>
      <c r="E1" s="117"/>
    </row>
    <row r="2" spans="1:5" ht="15">
      <c r="A2" s="8"/>
      <c r="B2" s="122" t="s">
        <v>145</v>
      </c>
      <c r="C2" s="122"/>
      <c r="D2" s="122"/>
      <c r="E2" s="122"/>
    </row>
    <row r="3" spans="1:5" ht="15">
      <c r="A3" s="8"/>
      <c r="B3" s="122" t="s">
        <v>146</v>
      </c>
      <c r="C3" s="122"/>
      <c r="D3" s="122"/>
      <c r="E3" s="122"/>
    </row>
    <row r="4" spans="1:5" ht="15">
      <c r="A4" s="8"/>
      <c r="B4" s="9"/>
      <c r="C4" s="122"/>
      <c r="D4" s="122"/>
      <c r="E4" s="122"/>
    </row>
    <row r="5" spans="1:5" s="13" customFormat="1" ht="16.5">
      <c r="A5" s="114" t="s">
        <v>114</v>
      </c>
      <c r="B5" s="114"/>
      <c r="C5" s="114"/>
      <c r="D5" s="114"/>
      <c r="E5" s="114"/>
    </row>
    <row r="6" spans="1:5" s="13" customFormat="1" ht="16.5">
      <c r="A6" s="115" t="s">
        <v>348</v>
      </c>
      <c r="B6" s="115"/>
      <c r="C6" s="115"/>
      <c r="D6" s="115"/>
      <c r="E6" s="115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6" s="13" customFormat="1" ht="17.25" thickTop="1">
      <c r="A11" s="15" t="s">
        <v>116</v>
      </c>
      <c r="B11" s="33" t="s">
        <v>148</v>
      </c>
      <c r="C11" s="24" t="s">
        <v>117</v>
      </c>
      <c r="D11" s="34">
        <v>42635076863</v>
      </c>
      <c r="E11" s="34">
        <v>40985537794</v>
      </c>
      <c r="F11" s="58"/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42635076863</v>
      </c>
      <c r="E13" s="23">
        <f>E11-E12</f>
        <v>40985537794</v>
      </c>
    </row>
    <row r="14" spans="1:6" s="13" customFormat="1" ht="16.5">
      <c r="A14" s="15" t="s">
        <v>120</v>
      </c>
      <c r="B14" s="24">
        <v>11</v>
      </c>
      <c r="C14" s="24" t="s">
        <v>121</v>
      </c>
      <c r="D14" s="34">
        <v>17737771575</v>
      </c>
      <c r="E14" s="34">
        <v>19250754075</v>
      </c>
      <c r="F14" s="58"/>
    </row>
    <row r="15" spans="1:5" s="19" customFormat="1" ht="33">
      <c r="A15" s="17" t="s">
        <v>122</v>
      </c>
      <c r="B15" s="22">
        <v>20</v>
      </c>
      <c r="C15" s="22"/>
      <c r="D15" s="23">
        <f>D13-D14</f>
        <v>24897305288</v>
      </c>
      <c r="E15" s="23">
        <f>E13-E14</f>
        <v>21734783719</v>
      </c>
    </row>
    <row r="16" spans="1:6" s="13" customFormat="1" ht="16.5">
      <c r="A16" s="15" t="s">
        <v>123</v>
      </c>
      <c r="B16" s="24">
        <v>21</v>
      </c>
      <c r="C16" s="24" t="s">
        <v>124</v>
      </c>
      <c r="D16" s="34">
        <v>466141284</v>
      </c>
      <c r="E16" s="34">
        <v>1026540112</v>
      </c>
      <c r="F16" s="58"/>
    </row>
    <row r="17" spans="1:6" s="13" customFormat="1" ht="16.5">
      <c r="A17" s="15" t="s">
        <v>125</v>
      </c>
      <c r="B17" s="24">
        <v>22</v>
      </c>
      <c r="C17" s="24" t="s">
        <v>126</v>
      </c>
      <c r="D17" s="77">
        <v>3594573632</v>
      </c>
      <c r="E17" s="77">
        <v>3977426254</v>
      </c>
      <c r="F17" s="58"/>
    </row>
    <row r="18" spans="1:5" s="21" customFormat="1" ht="16.5">
      <c r="A18" s="20" t="s">
        <v>159</v>
      </c>
      <c r="B18" s="36">
        <v>23</v>
      </c>
      <c r="C18" s="36"/>
      <c r="D18" s="77">
        <v>3006922159</v>
      </c>
      <c r="E18" s="77">
        <v>3366377194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6" s="13" customFormat="1" ht="16.5">
      <c r="A20" s="15" t="s">
        <v>128</v>
      </c>
      <c r="B20" s="24">
        <v>25</v>
      </c>
      <c r="C20" s="24"/>
      <c r="D20" s="34">
        <v>2221875732</v>
      </c>
      <c r="E20" s="34">
        <v>1315036998</v>
      </c>
      <c r="F20" s="58"/>
    </row>
    <row r="21" spans="1:6" s="19" customFormat="1" ht="18.75" customHeight="1">
      <c r="A21" s="17" t="s">
        <v>129</v>
      </c>
      <c r="B21" s="120">
        <v>30</v>
      </c>
      <c r="C21" s="120"/>
      <c r="D21" s="121">
        <f>D15+D16-D17-D20</f>
        <v>19546997208</v>
      </c>
      <c r="E21" s="121">
        <f>E15+E16-E17-E20</f>
        <v>17468860579</v>
      </c>
      <c r="F21" s="97"/>
    </row>
    <row r="22" spans="1:5" s="19" customFormat="1" ht="16.5">
      <c r="A22" s="17" t="s">
        <v>130</v>
      </c>
      <c r="B22" s="120"/>
      <c r="C22" s="120"/>
      <c r="D22" s="121"/>
      <c r="E22" s="121"/>
    </row>
    <row r="23" spans="1:5" s="13" customFormat="1" ht="16.5">
      <c r="A23" s="15" t="s">
        <v>131</v>
      </c>
      <c r="B23" s="24">
        <v>31</v>
      </c>
      <c r="C23" s="24"/>
      <c r="D23" s="34"/>
      <c r="E23" s="34"/>
    </row>
    <row r="24" spans="1:5" s="13" customFormat="1" ht="16.5">
      <c r="A24" s="15" t="s">
        <v>132</v>
      </c>
      <c r="B24" s="24">
        <v>32</v>
      </c>
      <c r="C24" s="24"/>
      <c r="D24" s="23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20">
        <v>50</v>
      </c>
      <c r="C26" s="120"/>
      <c r="D26" s="121">
        <f>D21+D25</f>
        <v>19546997208</v>
      </c>
      <c r="E26" s="121">
        <f>E21+E25</f>
        <v>17468860579</v>
      </c>
    </row>
    <row r="27" spans="1:7" s="19" customFormat="1" ht="16.5">
      <c r="A27" s="17" t="s">
        <v>135</v>
      </c>
      <c r="B27" s="120"/>
      <c r="C27" s="120"/>
      <c r="D27" s="121"/>
      <c r="E27" s="121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(D26*20%*50%)-(D26*20%*50%*30%)</f>
        <v>1368289804.5600002</v>
      </c>
      <c r="E28" s="23">
        <f>(E26*20%*50%)-(E26*20%*50%*30%)</f>
        <v>1222820240.5300002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18178707403.44</v>
      </c>
      <c r="E30" s="23">
        <f>E26-E28-E29</f>
        <v>16246040338.47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D30/24000000</f>
        <v>757.44614181</v>
      </c>
      <c r="E31" s="40">
        <f>E30/24000000</f>
        <v>676.91834743625</v>
      </c>
    </row>
    <row r="32" spans="1:5" s="13" customFormat="1" ht="27.75" customHeight="1" thickTop="1">
      <c r="A32" s="27" t="s">
        <v>140</v>
      </c>
      <c r="C32" s="123" t="s">
        <v>349</v>
      </c>
      <c r="D32" s="123"/>
      <c r="E32" s="123"/>
    </row>
    <row r="33" spans="1:5" s="13" customFormat="1" ht="15" customHeight="1">
      <c r="A33" s="28" t="s">
        <v>141</v>
      </c>
      <c r="B33" s="28"/>
      <c r="C33" s="116" t="s">
        <v>142</v>
      </c>
      <c r="D33" s="116"/>
      <c r="E33" s="116"/>
    </row>
    <row r="34" spans="1:5" ht="25.5" customHeight="1">
      <c r="A34" s="4"/>
      <c r="B34" s="122"/>
      <c r="C34" s="122"/>
      <c r="D34" s="122"/>
      <c r="E34" s="122"/>
    </row>
    <row r="36" ht="15">
      <c r="A36" s="1"/>
    </row>
    <row r="38" spans="1:5" s="5" customFormat="1" ht="15" customHeight="1">
      <c r="A38" s="5" t="s">
        <v>162</v>
      </c>
      <c r="C38" s="119" t="s">
        <v>154</v>
      </c>
      <c r="D38" s="119"/>
      <c r="E38" s="119"/>
    </row>
    <row r="42" ht="15">
      <c r="D42" s="11"/>
    </row>
    <row r="44" ht="15">
      <c r="D44" s="7"/>
    </row>
  </sheetData>
  <mergeCells count="19"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  <mergeCell ref="C4:E4"/>
    <mergeCell ref="B1:E1"/>
    <mergeCell ref="B2:E2"/>
    <mergeCell ref="B3:E3"/>
    <mergeCell ref="C38:E38"/>
    <mergeCell ref="B26:B27"/>
    <mergeCell ref="C26:C27"/>
    <mergeCell ref="D26:D27"/>
    <mergeCell ref="E26:E27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96">
      <selection activeCell="B18" sqref="B18"/>
    </sheetView>
  </sheetViews>
  <sheetFormatPr defaultColWidth="9.140625" defaultRowHeight="15"/>
  <cols>
    <col min="1" max="1" width="7.28125" style="0" customWidth="1"/>
    <col min="2" max="2" width="41.28125" style="0" customWidth="1"/>
    <col min="3" max="3" width="15.57421875" style="0" customWidth="1"/>
    <col min="4" max="4" width="15.28125" style="0" customWidth="1"/>
    <col min="5" max="5" width="15.7109375" style="0" customWidth="1"/>
    <col min="6" max="6" width="14.8515625" style="0" customWidth="1"/>
    <col min="7" max="7" width="14.7109375" style="0" customWidth="1"/>
    <col min="8" max="8" width="15.8515625" style="0" customWidth="1"/>
  </cols>
  <sheetData>
    <row r="1" spans="1:8" ht="15">
      <c r="A1" s="131"/>
      <c r="B1" s="131"/>
      <c r="C1" s="131"/>
      <c r="D1" s="131"/>
      <c r="E1" s="133" t="s">
        <v>350</v>
      </c>
      <c r="F1" s="133"/>
      <c r="G1" s="133"/>
      <c r="H1" s="133"/>
    </row>
    <row r="2" spans="1:8" ht="15">
      <c r="A2" s="132" t="s">
        <v>175</v>
      </c>
      <c r="B2" s="132"/>
      <c r="C2" s="132"/>
      <c r="D2" s="132"/>
      <c r="E2" s="125" t="s">
        <v>176</v>
      </c>
      <c r="F2" s="125"/>
      <c r="G2" s="125"/>
      <c r="H2" s="125"/>
    </row>
    <row r="3" spans="5:8" ht="15">
      <c r="E3" s="125" t="s">
        <v>177</v>
      </c>
      <c r="F3" s="125"/>
      <c r="G3" s="125"/>
      <c r="H3" s="125"/>
    </row>
    <row r="5" spans="1:8" ht="25.5">
      <c r="A5" s="124" t="s">
        <v>178</v>
      </c>
      <c r="B5" s="124"/>
      <c r="C5" s="124"/>
      <c r="D5" s="124"/>
      <c r="E5" s="124"/>
      <c r="F5" s="124"/>
      <c r="G5" s="124"/>
      <c r="H5" s="124"/>
    </row>
    <row r="6" spans="1:8" ht="15">
      <c r="A6" s="125" t="s">
        <v>351</v>
      </c>
      <c r="B6" s="125"/>
      <c r="C6" s="125"/>
      <c r="D6" s="125"/>
      <c r="E6" s="125"/>
      <c r="F6" s="125"/>
      <c r="G6" s="125"/>
      <c r="H6" s="125"/>
    </row>
    <row r="7" ht="15.75" thickBot="1"/>
    <row r="8" spans="1:8" ht="15">
      <c r="A8" s="126" t="s">
        <v>179</v>
      </c>
      <c r="B8" s="128" t="s">
        <v>180</v>
      </c>
      <c r="C8" s="128" t="s">
        <v>181</v>
      </c>
      <c r="D8" s="128"/>
      <c r="E8" s="128" t="s">
        <v>182</v>
      </c>
      <c r="F8" s="128"/>
      <c r="G8" s="128" t="s">
        <v>183</v>
      </c>
      <c r="H8" s="130"/>
    </row>
    <row r="9" spans="1:8" ht="15">
      <c r="A9" s="127"/>
      <c r="B9" s="129"/>
      <c r="C9" s="98" t="s">
        <v>184</v>
      </c>
      <c r="D9" s="99" t="s">
        <v>185</v>
      </c>
      <c r="E9" s="98" t="s">
        <v>184</v>
      </c>
      <c r="F9" s="99" t="s">
        <v>185</v>
      </c>
      <c r="G9" s="98" t="s">
        <v>184</v>
      </c>
      <c r="H9" s="109" t="s">
        <v>185</v>
      </c>
    </row>
    <row r="10" spans="1:8" ht="15">
      <c r="A10" s="100">
        <v>111</v>
      </c>
      <c r="B10" s="101" t="s">
        <v>186</v>
      </c>
      <c r="C10" s="110">
        <v>291704781</v>
      </c>
      <c r="D10" s="110"/>
      <c r="E10" s="110">
        <v>1540000000</v>
      </c>
      <c r="F10" s="110">
        <v>1155716678</v>
      </c>
      <c r="G10" s="110">
        <v>675988103</v>
      </c>
      <c r="H10" s="111">
        <v>0</v>
      </c>
    </row>
    <row r="11" spans="1:8" ht="15">
      <c r="A11" s="100">
        <v>1111</v>
      </c>
      <c r="B11" s="101" t="s">
        <v>187</v>
      </c>
      <c r="C11" s="110">
        <v>291704781</v>
      </c>
      <c r="D11" s="110">
        <v>0</v>
      </c>
      <c r="E11" s="110">
        <v>1540000000</v>
      </c>
      <c r="F11" s="110">
        <v>1155716678</v>
      </c>
      <c r="G11" s="110">
        <v>675988103</v>
      </c>
      <c r="H11" s="111">
        <v>0</v>
      </c>
    </row>
    <row r="12" spans="1:8" ht="15">
      <c r="A12" s="100">
        <v>11111</v>
      </c>
      <c r="B12" s="101" t="s">
        <v>186</v>
      </c>
      <c r="C12" s="110">
        <v>272942803</v>
      </c>
      <c r="D12" s="110">
        <v>0</v>
      </c>
      <c r="E12" s="110">
        <v>1540000000</v>
      </c>
      <c r="F12" s="110">
        <v>1155716678</v>
      </c>
      <c r="G12" s="110">
        <v>657226125</v>
      </c>
      <c r="H12" s="111">
        <v>0</v>
      </c>
    </row>
    <row r="13" spans="1:8" ht="15">
      <c r="A13" s="100">
        <v>11112</v>
      </c>
      <c r="B13" s="101" t="s">
        <v>188</v>
      </c>
      <c r="C13" s="110">
        <v>18761978</v>
      </c>
      <c r="D13" s="110">
        <v>0</v>
      </c>
      <c r="E13" s="110">
        <v>0</v>
      </c>
      <c r="F13" s="110">
        <v>0</v>
      </c>
      <c r="G13" s="110">
        <v>18761978</v>
      </c>
      <c r="H13" s="111">
        <v>0</v>
      </c>
    </row>
    <row r="14" spans="1:8" ht="15">
      <c r="A14" s="100">
        <v>112</v>
      </c>
      <c r="B14" s="101" t="s">
        <v>189</v>
      </c>
      <c r="C14" s="110">
        <f>C15+C23+C24</f>
        <v>14424097803.1</v>
      </c>
      <c r="D14" s="110"/>
      <c r="E14" s="110">
        <f>E15+E23+E24</f>
        <v>146817642873</v>
      </c>
      <c r="F14" s="110">
        <v>158306695453</v>
      </c>
      <c r="G14" s="110">
        <v>2935045223.1</v>
      </c>
      <c r="H14" s="111">
        <v>0</v>
      </c>
    </row>
    <row r="15" spans="1:8" ht="15">
      <c r="A15" s="100">
        <v>1121</v>
      </c>
      <c r="B15" s="101" t="s">
        <v>190</v>
      </c>
      <c r="C15" s="110">
        <v>13898943034.1</v>
      </c>
      <c r="D15" s="110">
        <v>0</v>
      </c>
      <c r="E15" s="110">
        <v>111471588847</v>
      </c>
      <c r="F15" s="110">
        <v>122609633554</v>
      </c>
      <c r="G15" s="110">
        <v>2760898327.1</v>
      </c>
      <c r="H15" s="111">
        <v>0</v>
      </c>
    </row>
    <row r="16" spans="1:8" ht="15">
      <c r="A16" s="100">
        <v>11211</v>
      </c>
      <c r="B16" s="101" t="s">
        <v>190</v>
      </c>
      <c r="C16" s="110">
        <v>11416843322.1</v>
      </c>
      <c r="D16" s="110">
        <v>0</v>
      </c>
      <c r="E16" s="110">
        <v>100842892881</v>
      </c>
      <c r="F16" s="110">
        <v>111001704341</v>
      </c>
      <c r="G16" s="110">
        <v>1258031862.1</v>
      </c>
      <c r="H16" s="111">
        <v>0</v>
      </c>
    </row>
    <row r="17" spans="1:8" ht="15">
      <c r="A17" s="100">
        <v>11212</v>
      </c>
      <c r="B17" s="101" t="s">
        <v>191</v>
      </c>
      <c r="C17" s="110">
        <v>1000000</v>
      </c>
      <c r="D17" s="110">
        <v>0</v>
      </c>
      <c r="E17" s="110">
        <v>0</v>
      </c>
      <c r="F17" s="110">
        <v>0</v>
      </c>
      <c r="G17" s="110">
        <v>1000000</v>
      </c>
      <c r="H17" s="111">
        <v>0</v>
      </c>
    </row>
    <row r="18" spans="1:8" ht="15">
      <c r="A18" s="100">
        <v>11215</v>
      </c>
      <c r="B18" s="101" t="s">
        <v>190</v>
      </c>
      <c r="C18" s="110">
        <v>2664214</v>
      </c>
      <c r="D18" s="110">
        <v>0</v>
      </c>
      <c r="E18" s="110">
        <v>0</v>
      </c>
      <c r="F18" s="110">
        <v>0</v>
      </c>
      <c r="G18" s="110">
        <v>2664214</v>
      </c>
      <c r="H18" s="111">
        <v>0</v>
      </c>
    </row>
    <row r="19" spans="1:8" ht="15">
      <c r="A19" s="100">
        <v>11216</v>
      </c>
      <c r="B19" s="101" t="s">
        <v>190</v>
      </c>
      <c r="C19" s="110">
        <v>80625811</v>
      </c>
      <c r="D19" s="110"/>
      <c r="E19" s="110">
        <v>0</v>
      </c>
      <c r="F19" s="110">
        <v>0</v>
      </c>
      <c r="G19" s="110">
        <v>80625811</v>
      </c>
      <c r="H19" s="111">
        <v>0</v>
      </c>
    </row>
    <row r="20" spans="1:8" ht="15">
      <c r="A20" s="100">
        <v>11217</v>
      </c>
      <c r="B20" s="101" t="s">
        <v>190</v>
      </c>
      <c r="C20" s="110">
        <v>2387627853</v>
      </c>
      <c r="D20" s="110">
        <v>0</v>
      </c>
      <c r="E20" s="110">
        <v>625336402</v>
      </c>
      <c r="F20" s="110">
        <v>1607929213</v>
      </c>
      <c r="G20" s="110">
        <v>1405035042</v>
      </c>
      <c r="H20" s="111">
        <v>0</v>
      </c>
    </row>
    <row r="21" spans="1:8" ht="15">
      <c r="A21" s="100">
        <v>11218</v>
      </c>
      <c r="B21" s="101" t="s">
        <v>192</v>
      </c>
      <c r="C21" s="110">
        <v>10181834</v>
      </c>
      <c r="D21" s="110">
        <v>0</v>
      </c>
      <c r="E21" s="110">
        <v>26043</v>
      </c>
      <c r="F21" s="110">
        <v>0</v>
      </c>
      <c r="G21" s="110">
        <v>10207877</v>
      </c>
      <c r="H21" s="111">
        <v>0</v>
      </c>
    </row>
    <row r="22" spans="1:8" ht="15">
      <c r="A22" s="100">
        <v>11219</v>
      </c>
      <c r="B22" s="101" t="s">
        <v>352</v>
      </c>
      <c r="C22" s="110">
        <v>0</v>
      </c>
      <c r="D22" s="110">
        <v>0</v>
      </c>
      <c r="E22" s="110">
        <v>10003333521</v>
      </c>
      <c r="F22" s="110">
        <v>10000000000</v>
      </c>
      <c r="G22" s="110">
        <v>3333521</v>
      </c>
      <c r="H22" s="111">
        <v>0</v>
      </c>
    </row>
    <row r="23" spans="1:8" ht="15">
      <c r="A23" s="100">
        <v>1122</v>
      </c>
      <c r="B23" s="101" t="s">
        <v>193</v>
      </c>
      <c r="C23" s="110">
        <f>519375254-564770</f>
        <v>518810484</v>
      </c>
      <c r="D23" s="110"/>
      <c r="E23" s="110">
        <f>313160208+564770</f>
        <v>313724978</v>
      </c>
      <c r="F23" s="110">
        <v>769669259</v>
      </c>
      <c r="G23" s="110">
        <v>62866203</v>
      </c>
      <c r="H23" s="111">
        <v>0</v>
      </c>
    </row>
    <row r="24" spans="1:8" ht="15">
      <c r="A24" s="100">
        <v>1123</v>
      </c>
      <c r="B24" s="101" t="s">
        <v>194</v>
      </c>
      <c r="C24" s="110">
        <v>6344285</v>
      </c>
      <c r="D24" s="110">
        <v>0</v>
      </c>
      <c r="E24" s="110">
        <v>35032329048</v>
      </c>
      <c r="F24" s="110">
        <v>34927392640</v>
      </c>
      <c r="G24" s="110">
        <v>111280693</v>
      </c>
      <c r="H24" s="111">
        <v>0</v>
      </c>
    </row>
    <row r="25" spans="1:8" ht="15">
      <c r="A25" s="100">
        <v>128</v>
      </c>
      <c r="B25" s="101" t="s">
        <v>195</v>
      </c>
      <c r="C25" s="110">
        <v>38000000000</v>
      </c>
      <c r="D25" s="110">
        <v>0</v>
      </c>
      <c r="E25" s="110">
        <v>52500000000</v>
      </c>
      <c r="F25" s="110">
        <v>56000000000</v>
      </c>
      <c r="G25" s="110">
        <v>34500000000</v>
      </c>
      <c r="H25" s="111">
        <v>0</v>
      </c>
    </row>
    <row r="26" spans="1:8" ht="15">
      <c r="A26" s="100">
        <v>1281</v>
      </c>
      <c r="B26" s="101" t="s">
        <v>196</v>
      </c>
      <c r="C26" s="110">
        <v>38000000000</v>
      </c>
      <c r="D26" s="110">
        <v>0</v>
      </c>
      <c r="E26" s="110">
        <v>52500000000</v>
      </c>
      <c r="F26" s="110">
        <v>56000000000</v>
      </c>
      <c r="G26" s="110">
        <v>34500000000</v>
      </c>
      <c r="H26" s="111">
        <v>0</v>
      </c>
    </row>
    <row r="27" spans="1:8" ht="15">
      <c r="A27" s="100">
        <v>131</v>
      </c>
      <c r="B27" s="101" t="s">
        <v>197</v>
      </c>
      <c r="C27" s="110">
        <v>194327650</v>
      </c>
      <c r="D27" s="110">
        <v>5508471117</v>
      </c>
      <c r="E27" s="110">
        <v>46773788871</v>
      </c>
      <c r="F27" s="110">
        <v>54909490213</v>
      </c>
      <c r="G27" s="110">
        <v>1441773638</v>
      </c>
      <c r="H27" s="111">
        <v>14891618447</v>
      </c>
    </row>
    <row r="28" spans="1:8" ht="15">
      <c r="A28" s="100">
        <v>1311</v>
      </c>
      <c r="B28" s="101" t="s">
        <v>198</v>
      </c>
      <c r="C28" s="110">
        <v>194327650</v>
      </c>
      <c r="D28" s="110">
        <v>5508471117</v>
      </c>
      <c r="E28" s="110">
        <v>46773788871</v>
      </c>
      <c r="F28" s="110">
        <v>54909490213</v>
      </c>
      <c r="G28" s="110">
        <v>1441773638</v>
      </c>
      <c r="H28" s="111">
        <v>14891618447</v>
      </c>
    </row>
    <row r="29" spans="1:8" ht="15">
      <c r="A29" s="100">
        <v>133</v>
      </c>
      <c r="B29" s="101" t="s">
        <v>199</v>
      </c>
      <c r="C29" s="110">
        <v>2663270442</v>
      </c>
      <c r="D29" s="110">
        <v>0</v>
      </c>
      <c r="E29" s="110">
        <f>E30</f>
        <v>5745807862</v>
      </c>
      <c r="F29" s="110">
        <v>4138712008</v>
      </c>
      <c r="G29" s="110">
        <v>4270366295.9</v>
      </c>
      <c r="H29" s="111">
        <v>0</v>
      </c>
    </row>
    <row r="30" spans="1:8" ht="15">
      <c r="A30" s="100">
        <v>1331</v>
      </c>
      <c r="B30" s="101" t="s">
        <v>200</v>
      </c>
      <c r="C30" s="110">
        <v>2663270442</v>
      </c>
      <c r="D30" s="110"/>
      <c r="E30" s="110">
        <f>5747671498-1863636</f>
        <v>5745807862</v>
      </c>
      <c r="F30" s="110">
        <v>4138712008</v>
      </c>
      <c r="G30" s="110">
        <v>4270366295.9</v>
      </c>
      <c r="H30" s="111">
        <v>0</v>
      </c>
    </row>
    <row r="31" spans="1:8" ht="15">
      <c r="A31" s="100">
        <v>1332</v>
      </c>
      <c r="B31" s="101" t="s">
        <v>200</v>
      </c>
      <c r="C31" s="110">
        <v>0</v>
      </c>
      <c r="D31" s="110"/>
      <c r="E31" s="110"/>
      <c r="F31" s="110">
        <v>0</v>
      </c>
      <c r="G31" s="110">
        <v>0</v>
      </c>
      <c r="H31" s="111">
        <v>0</v>
      </c>
    </row>
    <row r="32" spans="1:8" ht="15">
      <c r="A32" s="100">
        <v>138</v>
      </c>
      <c r="B32" s="101" t="s">
        <v>201</v>
      </c>
      <c r="C32" s="110">
        <f>C33</f>
        <v>136708333</v>
      </c>
      <c r="D32" s="110"/>
      <c r="E32" s="110">
        <v>57718000</v>
      </c>
      <c r="F32" s="110">
        <f>F33</f>
        <v>153026333</v>
      </c>
      <c r="G32" s="110">
        <v>41400000</v>
      </c>
      <c r="H32" s="111">
        <v>0</v>
      </c>
    </row>
    <row r="33" spans="1:8" ht="15">
      <c r="A33" s="100">
        <v>1388</v>
      </c>
      <c r="B33" s="101" t="s">
        <v>201</v>
      </c>
      <c r="C33" s="110">
        <f>49500000+117428665-30220332</f>
        <v>136708333</v>
      </c>
      <c r="D33" s="110"/>
      <c r="E33" s="110">
        <v>57718000</v>
      </c>
      <c r="F33" s="110">
        <f>65818000+87208333</f>
        <v>153026333</v>
      </c>
      <c r="G33" s="110">
        <v>41400000</v>
      </c>
      <c r="H33" s="111">
        <v>0</v>
      </c>
    </row>
    <row r="34" spans="1:8" ht="15">
      <c r="A34" s="100">
        <v>141</v>
      </c>
      <c r="B34" s="101" t="s">
        <v>202</v>
      </c>
      <c r="C34" s="110">
        <v>53435000</v>
      </c>
      <c r="D34" s="110"/>
      <c r="E34" s="110">
        <v>54009000</v>
      </c>
      <c r="F34" s="110">
        <v>54694000</v>
      </c>
      <c r="G34" s="110">
        <v>52750000</v>
      </c>
      <c r="H34" s="111">
        <v>0</v>
      </c>
    </row>
    <row r="35" spans="1:8" ht="15">
      <c r="A35" s="100">
        <v>142</v>
      </c>
      <c r="B35" s="101" t="s">
        <v>203</v>
      </c>
      <c r="C35" s="110">
        <v>465382359</v>
      </c>
      <c r="D35" s="110">
        <v>0</v>
      </c>
      <c r="E35" s="110">
        <v>25500018</v>
      </c>
      <c r="F35" s="110">
        <v>170109817</v>
      </c>
      <c r="G35" s="110">
        <v>320772560</v>
      </c>
      <c r="H35" s="111">
        <v>0</v>
      </c>
    </row>
    <row r="36" spans="1:8" ht="15">
      <c r="A36" s="100">
        <v>1421</v>
      </c>
      <c r="B36" s="101" t="s">
        <v>203</v>
      </c>
      <c r="C36" s="110">
        <v>465382359</v>
      </c>
      <c r="D36" s="110">
        <v>0</v>
      </c>
      <c r="E36" s="110">
        <v>25500018</v>
      </c>
      <c r="F36" s="110">
        <v>170109817</v>
      </c>
      <c r="G36" s="110">
        <v>320772560</v>
      </c>
      <c r="H36" s="111">
        <v>0</v>
      </c>
    </row>
    <row r="37" spans="1:8" ht="15">
      <c r="A37" s="100">
        <v>144</v>
      </c>
      <c r="B37" s="101" t="s">
        <v>204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1">
        <v>0</v>
      </c>
    </row>
    <row r="38" spans="1:8" ht="15">
      <c r="A38" s="100">
        <v>152</v>
      </c>
      <c r="B38" s="101" t="s">
        <v>205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1">
        <v>0</v>
      </c>
    </row>
    <row r="39" spans="1:8" ht="15">
      <c r="A39" s="100">
        <v>1523</v>
      </c>
      <c r="B39" s="101" t="s">
        <v>206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1">
        <v>0</v>
      </c>
    </row>
    <row r="40" spans="1:8" ht="15">
      <c r="A40" s="100">
        <v>153</v>
      </c>
      <c r="B40" s="101" t="s">
        <v>207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1">
        <v>0</v>
      </c>
    </row>
    <row r="41" spans="1:8" ht="15">
      <c r="A41" s="100">
        <v>1531</v>
      </c>
      <c r="B41" s="101" t="s">
        <v>207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1">
        <v>0</v>
      </c>
    </row>
    <row r="42" spans="1:8" ht="15">
      <c r="A42" s="100">
        <v>1532</v>
      </c>
      <c r="B42" s="101" t="s">
        <v>208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1">
        <v>0</v>
      </c>
    </row>
    <row r="43" spans="1:8" ht="15">
      <c r="A43" s="100">
        <v>154</v>
      </c>
      <c r="B43" s="101" t="s">
        <v>209</v>
      </c>
      <c r="C43" s="110">
        <v>0</v>
      </c>
      <c r="D43" s="110">
        <v>0</v>
      </c>
      <c r="E43" s="110">
        <v>19558771575</v>
      </c>
      <c r="F43" s="110">
        <v>19558771575</v>
      </c>
      <c r="G43" s="110">
        <v>0</v>
      </c>
      <c r="H43" s="111">
        <v>0</v>
      </c>
    </row>
    <row r="44" spans="1:8" ht="15">
      <c r="A44" s="100">
        <v>1541</v>
      </c>
      <c r="B44" s="101" t="s">
        <v>210</v>
      </c>
      <c r="C44" s="110">
        <v>0</v>
      </c>
      <c r="D44" s="110">
        <v>0</v>
      </c>
      <c r="E44" s="110">
        <v>17383402207</v>
      </c>
      <c r="F44" s="110">
        <v>17383402207</v>
      </c>
      <c r="G44" s="110">
        <v>0</v>
      </c>
      <c r="H44" s="111">
        <v>0</v>
      </c>
    </row>
    <row r="45" spans="1:8" ht="15">
      <c r="A45" s="100">
        <v>1542</v>
      </c>
      <c r="B45" s="101" t="s">
        <v>211</v>
      </c>
      <c r="C45" s="110">
        <v>0</v>
      </c>
      <c r="D45" s="110">
        <v>0</v>
      </c>
      <c r="E45" s="110">
        <v>351964366</v>
      </c>
      <c r="F45" s="110">
        <v>351964366</v>
      </c>
      <c r="G45" s="110">
        <v>0</v>
      </c>
      <c r="H45" s="111">
        <v>0</v>
      </c>
    </row>
    <row r="46" spans="1:8" ht="15">
      <c r="A46" s="100">
        <v>1543</v>
      </c>
      <c r="B46" s="101" t="s">
        <v>212</v>
      </c>
      <c r="C46" s="110">
        <v>0</v>
      </c>
      <c r="D46" s="110">
        <v>0</v>
      </c>
      <c r="E46" s="110">
        <v>1823405002</v>
      </c>
      <c r="F46" s="110">
        <v>1823405002</v>
      </c>
      <c r="G46" s="110">
        <v>0</v>
      </c>
      <c r="H46" s="111">
        <v>0</v>
      </c>
    </row>
    <row r="47" spans="1:8" ht="15">
      <c r="A47" s="100">
        <v>211</v>
      </c>
      <c r="B47" s="101" t="s">
        <v>213</v>
      </c>
      <c r="C47" s="110">
        <v>432319526179</v>
      </c>
      <c r="D47" s="110">
        <v>0</v>
      </c>
      <c r="E47" s="110">
        <v>52448644601</v>
      </c>
      <c r="F47" s="110">
        <v>0</v>
      </c>
      <c r="G47" s="110">
        <v>484768170780</v>
      </c>
      <c r="H47" s="111">
        <v>0</v>
      </c>
    </row>
    <row r="48" spans="1:8" ht="15">
      <c r="A48" s="100">
        <v>2111</v>
      </c>
      <c r="B48" s="101" t="s">
        <v>214</v>
      </c>
      <c r="C48" s="110">
        <v>160379486890</v>
      </c>
      <c r="D48" s="110">
        <v>0</v>
      </c>
      <c r="E48" s="110">
        <v>0</v>
      </c>
      <c r="F48" s="110">
        <v>0</v>
      </c>
      <c r="G48" s="110">
        <v>160379486890</v>
      </c>
      <c r="H48" s="111">
        <v>0</v>
      </c>
    </row>
    <row r="49" spans="1:8" ht="15">
      <c r="A49" s="100">
        <v>2112</v>
      </c>
      <c r="B49" s="101" t="s">
        <v>215</v>
      </c>
      <c r="C49" s="110">
        <v>271515127998</v>
      </c>
      <c r="D49" s="110">
        <v>0</v>
      </c>
      <c r="E49" s="110">
        <v>52436716419</v>
      </c>
      <c r="F49" s="110">
        <v>0</v>
      </c>
      <c r="G49" s="110">
        <v>323951844417</v>
      </c>
      <c r="H49" s="111">
        <v>0</v>
      </c>
    </row>
    <row r="50" spans="1:8" ht="15">
      <c r="A50" s="100">
        <v>2113</v>
      </c>
      <c r="B50" s="101" t="s">
        <v>216</v>
      </c>
      <c r="C50" s="110">
        <v>298653143</v>
      </c>
      <c r="D50" s="110">
        <v>0</v>
      </c>
      <c r="E50" s="110">
        <v>0</v>
      </c>
      <c r="F50" s="110">
        <v>0</v>
      </c>
      <c r="G50" s="110">
        <v>298653143</v>
      </c>
      <c r="H50" s="111">
        <v>0</v>
      </c>
    </row>
    <row r="51" spans="1:8" ht="15">
      <c r="A51" s="100">
        <v>2114</v>
      </c>
      <c r="B51" s="101" t="s">
        <v>217</v>
      </c>
      <c r="C51" s="110">
        <v>126258148</v>
      </c>
      <c r="D51" s="110">
        <v>0</v>
      </c>
      <c r="E51" s="110">
        <v>11928182</v>
      </c>
      <c r="F51" s="110">
        <v>0</v>
      </c>
      <c r="G51" s="110">
        <v>138186330</v>
      </c>
      <c r="H51" s="111">
        <v>0</v>
      </c>
    </row>
    <row r="52" spans="1:8" ht="15">
      <c r="A52" s="100">
        <v>213</v>
      </c>
      <c r="B52" s="101" t="s">
        <v>218</v>
      </c>
      <c r="C52" s="110">
        <v>79246404441</v>
      </c>
      <c r="D52" s="110">
        <v>0</v>
      </c>
      <c r="E52" s="110">
        <v>0</v>
      </c>
      <c r="F52" s="110">
        <v>0</v>
      </c>
      <c r="G52" s="110">
        <v>79246404441</v>
      </c>
      <c r="H52" s="111">
        <v>0</v>
      </c>
    </row>
    <row r="53" spans="1:8" ht="15">
      <c r="A53" s="100">
        <v>2131</v>
      </c>
      <c r="B53" s="101" t="s">
        <v>219</v>
      </c>
      <c r="C53" s="110">
        <v>79232404441</v>
      </c>
      <c r="D53" s="110">
        <v>0</v>
      </c>
      <c r="E53" s="110">
        <v>0</v>
      </c>
      <c r="F53" s="110">
        <v>0</v>
      </c>
      <c r="G53" s="110">
        <v>79232404441</v>
      </c>
      <c r="H53" s="111">
        <v>0</v>
      </c>
    </row>
    <row r="54" spans="1:8" ht="15">
      <c r="A54" s="100">
        <v>2135</v>
      </c>
      <c r="B54" s="101" t="s">
        <v>220</v>
      </c>
      <c r="C54" s="110">
        <v>14000000</v>
      </c>
      <c r="D54" s="110">
        <v>0</v>
      </c>
      <c r="E54" s="110">
        <v>0</v>
      </c>
      <c r="F54" s="110">
        <v>0</v>
      </c>
      <c r="G54" s="110">
        <v>14000000</v>
      </c>
      <c r="H54" s="111">
        <v>0</v>
      </c>
    </row>
    <row r="55" spans="1:8" ht="15">
      <c r="A55" s="100">
        <v>214</v>
      </c>
      <c r="B55" s="101" t="s">
        <v>221</v>
      </c>
      <c r="C55" s="110">
        <v>0</v>
      </c>
      <c r="D55" s="110">
        <v>99434752215</v>
      </c>
      <c r="E55" s="110">
        <v>0</v>
      </c>
      <c r="F55" s="110">
        <v>8519263723</v>
      </c>
      <c r="G55" s="110">
        <v>0</v>
      </c>
      <c r="H55" s="111">
        <v>107954015938</v>
      </c>
    </row>
    <row r="56" spans="1:8" ht="15">
      <c r="A56" s="100">
        <v>2141</v>
      </c>
      <c r="B56" s="101" t="s">
        <v>222</v>
      </c>
      <c r="C56" s="110">
        <v>0</v>
      </c>
      <c r="D56" s="110">
        <v>92957105851</v>
      </c>
      <c r="E56" s="110">
        <v>0</v>
      </c>
      <c r="F56" s="110">
        <v>8121935034</v>
      </c>
      <c r="G56" s="110">
        <v>0</v>
      </c>
      <c r="H56" s="111">
        <v>101079040885</v>
      </c>
    </row>
    <row r="57" spans="1:8" ht="15">
      <c r="A57" s="100">
        <v>2143</v>
      </c>
      <c r="B57" s="101" t="s">
        <v>223</v>
      </c>
      <c r="C57" s="110">
        <v>0</v>
      </c>
      <c r="D57" s="110">
        <v>6477646364</v>
      </c>
      <c r="E57" s="110">
        <v>0</v>
      </c>
      <c r="F57" s="110">
        <v>397328689</v>
      </c>
      <c r="G57" s="110">
        <v>0</v>
      </c>
      <c r="H57" s="111">
        <v>6874975053</v>
      </c>
    </row>
    <row r="58" spans="1:8" ht="15">
      <c r="A58" s="100">
        <v>228</v>
      </c>
      <c r="B58" s="101" t="s">
        <v>224</v>
      </c>
      <c r="C58" s="110">
        <v>2258600000</v>
      </c>
      <c r="D58" s="110">
        <v>0</v>
      </c>
      <c r="E58" s="110">
        <v>0</v>
      </c>
      <c r="F58" s="110">
        <v>0</v>
      </c>
      <c r="G58" s="110">
        <v>2258600000</v>
      </c>
      <c r="H58" s="111">
        <v>0</v>
      </c>
    </row>
    <row r="59" spans="1:8" ht="15">
      <c r="A59" s="100">
        <v>2283</v>
      </c>
      <c r="B59" s="101" t="s">
        <v>224</v>
      </c>
      <c r="C59" s="110">
        <v>2258600000</v>
      </c>
      <c r="D59" s="110">
        <v>0</v>
      </c>
      <c r="E59" s="110">
        <v>0</v>
      </c>
      <c r="F59" s="110">
        <v>0</v>
      </c>
      <c r="G59" s="110">
        <v>2258600000</v>
      </c>
      <c r="H59" s="111">
        <v>0</v>
      </c>
    </row>
    <row r="60" spans="1:8" ht="15">
      <c r="A60" s="100">
        <v>241</v>
      </c>
      <c r="B60" s="101" t="s">
        <v>225</v>
      </c>
      <c r="C60" s="110">
        <v>1659269856</v>
      </c>
      <c r="D60" s="110">
        <v>0</v>
      </c>
      <c r="E60" s="110">
        <v>52436716419</v>
      </c>
      <c r="F60" s="110">
        <v>52436716419</v>
      </c>
      <c r="G60" s="110">
        <v>1659269856</v>
      </c>
      <c r="H60" s="111">
        <v>0</v>
      </c>
    </row>
    <row r="61" spans="1:8" ht="15">
      <c r="A61" s="100">
        <v>2411</v>
      </c>
      <c r="B61" s="101" t="s">
        <v>226</v>
      </c>
      <c r="C61" s="110">
        <v>0</v>
      </c>
      <c r="D61" s="110">
        <v>0</v>
      </c>
      <c r="E61" s="110">
        <v>52436716419</v>
      </c>
      <c r="F61" s="110">
        <v>52436716419</v>
      </c>
      <c r="G61" s="110">
        <v>0</v>
      </c>
      <c r="H61" s="111">
        <v>0</v>
      </c>
    </row>
    <row r="62" spans="1:8" ht="15">
      <c r="A62" s="100">
        <v>2412</v>
      </c>
      <c r="B62" s="101" t="s">
        <v>227</v>
      </c>
      <c r="C62" s="110">
        <v>1659269856</v>
      </c>
      <c r="D62" s="110">
        <v>0</v>
      </c>
      <c r="E62" s="110">
        <v>0</v>
      </c>
      <c r="F62" s="110">
        <v>0</v>
      </c>
      <c r="G62" s="110">
        <v>1659269856</v>
      </c>
      <c r="H62" s="111">
        <v>0</v>
      </c>
    </row>
    <row r="63" spans="1:8" ht="15">
      <c r="A63" s="100">
        <v>24121</v>
      </c>
      <c r="B63" s="101" t="s">
        <v>228</v>
      </c>
      <c r="C63" s="110">
        <v>1659269856</v>
      </c>
      <c r="D63" s="110">
        <v>0</v>
      </c>
      <c r="E63" s="110">
        <v>0</v>
      </c>
      <c r="F63" s="110">
        <v>0</v>
      </c>
      <c r="G63" s="110">
        <v>1659269856</v>
      </c>
      <c r="H63" s="111">
        <v>0</v>
      </c>
    </row>
    <row r="64" spans="1:8" ht="15">
      <c r="A64" s="100">
        <v>242</v>
      </c>
      <c r="B64" s="101" t="s">
        <v>229</v>
      </c>
      <c r="C64" s="110">
        <v>10026540953</v>
      </c>
      <c r="D64" s="110">
        <v>0</v>
      </c>
      <c r="E64" s="110">
        <v>0</v>
      </c>
      <c r="F64" s="110">
        <v>2304091201</v>
      </c>
      <c r="G64" s="110">
        <v>7722449752</v>
      </c>
      <c r="H64" s="111">
        <v>0</v>
      </c>
    </row>
    <row r="65" spans="1:8" ht="15">
      <c r="A65" s="100">
        <v>2422</v>
      </c>
      <c r="B65" s="101" t="s">
        <v>230</v>
      </c>
      <c r="C65" s="110">
        <v>10026540953</v>
      </c>
      <c r="D65" s="110">
        <v>0</v>
      </c>
      <c r="E65" s="110">
        <v>0</v>
      </c>
      <c r="F65" s="110">
        <v>2304091201</v>
      </c>
      <c r="G65" s="110">
        <v>7722449752</v>
      </c>
      <c r="H65" s="111">
        <v>0</v>
      </c>
    </row>
    <row r="66" spans="1:8" ht="15">
      <c r="A66" s="100">
        <v>24221</v>
      </c>
      <c r="B66" s="101" t="s">
        <v>231</v>
      </c>
      <c r="C66" s="110">
        <v>10022745702</v>
      </c>
      <c r="D66" s="110">
        <v>0</v>
      </c>
      <c r="E66" s="110">
        <v>0</v>
      </c>
      <c r="F66" s="110">
        <v>2302826118</v>
      </c>
      <c r="G66" s="110">
        <v>7719919584</v>
      </c>
      <c r="H66" s="111">
        <v>0</v>
      </c>
    </row>
    <row r="67" spans="1:8" ht="15">
      <c r="A67" s="100">
        <v>24222</v>
      </c>
      <c r="B67" s="101" t="s">
        <v>232</v>
      </c>
      <c r="C67" s="110">
        <v>3795251</v>
      </c>
      <c r="D67" s="110">
        <v>0</v>
      </c>
      <c r="E67" s="110">
        <v>0</v>
      </c>
      <c r="F67" s="110">
        <v>1265083</v>
      </c>
      <c r="G67" s="110">
        <v>2530168</v>
      </c>
      <c r="H67" s="111">
        <v>0</v>
      </c>
    </row>
    <row r="68" spans="1:8" ht="15">
      <c r="A68" s="100">
        <v>315</v>
      </c>
      <c r="B68" s="101" t="s">
        <v>233</v>
      </c>
      <c r="C68" s="110">
        <v>0</v>
      </c>
      <c r="D68" s="110">
        <v>30804780096</v>
      </c>
      <c r="E68" s="110">
        <v>10105982400</v>
      </c>
      <c r="F68" s="110">
        <v>0</v>
      </c>
      <c r="G68" s="110">
        <v>0</v>
      </c>
      <c r="H68" s="111">
        <v>20698797696</v>
      </c>
    </row>
    <row r="69" spans="1:8" ht="15">
      <c r="A69" s="100">
        <v>331</v>
      </c>
      <c r="B69" s="101" t="s">
        <v>234</v>
      </c>
      <c r="C69" s="110">
        <v>7463992711</v>
      </c>
      <c r="D69" s="110">
        <f>SUM(D70:D71)</f>
        <v>868575780</v>
      </c>
      <c r="E69" s="110">
        <v>43307725629</v>
      </c>
      <c r="F69" s="110">
        <v>54513086207</v>
      </c>
      <c r="G69" s="110">
        <v>2423170951</v>
      </c>
      <c r="H69" s="111">
        <v>6648047797</v>
      </c>
    </row>
    <row r="70" spans="1:8" ht="15">
      <c r="A70" s="100">
        <v>3311</v>
      </c>
      <c r="B70" s="101" t="s">
        <v>235</v>
      </c>
      <c r="C70" s="110">
        <v>7463992711</v>
      </c>
      <c r="D70" s="110">
        <v>540071710</v>
      </c>
      <c r="E70" s="110">
        <v>42872854539</v>
      </c>
      <c r="F70" s="110">
        <v>54241439272</v>
      </c>
      <c r="G70" s="110">
        <v>2423170951</v>
      </c>
      <c r="H70" s="111">
        <v>6482767882</v>
      </c>
    </row>
    <row r="71" spans="1:8" ht="15">
      <c r="A71" s="100">
        <v>3313</v>
      </c>
      <c r="B71" s="101" t="s">
        <v>236</v>
      </c>
      <c r="C71" s="110">
        <v>0</v>
      </c>
      <c r="D71" s="110">
        <v>328504070</v>
      </c>
      <c r="E71" s="110">
        <v>434871090</v>
      </c>
      <c r="F71" s="110">
        <v>271646935</v>
      </c>
      <c r="G71" s="110">
        <v>0</v>
      </c>
      <c r="H71" s="111">
        <v>165279915</v>
      </c>
    </row>
    <row r="72" spans="1:8" ht="15">
      <c r="A72" s="100">
        <v>333</v>
      </c>
      <c r="B72" s="101" t="s">
        <v>237</v>
      </c>
      <c r="C72" s="110">
        <v>0</v>
      </c>
      <c r="D72" s="110">
        <v>1793696857</v>
      </c>
      <c r="E72" s="110">
        <v>11158531323</v>
      </c>
      <c r="F72" s="110">
        <f>10630895739+210000000</f>
        <v>10840895739</v>
      </c>
      <c r="G72" s="110">
        <v>0</v>
      </c>
      <c r="H72" s="111">
        <v>1476061273</v>
      </c>
    </row>
    <row r="73" spans="1:8" ht="15">
      <c r="A73" s="100">
        <v>3331</v>
      </c>
      <c r="B73" s="101" t="s">
        <v>238</v>
      </c>
      <c r="C73" s="110">
        <v>0</v>
      </c>
      <c r="D73" s="110">
        <v>0</v>
      </c>
      <c r="E73" s="110">
        <v>9364834466</v>
      </c>
      <c r="F73" s="110">
        <v>9364834466</v>
      </c>
      <c r="G73" s="110"/>
      <c r="H73" s="111">
        <v>0</v>
      </c>
    </row>
    <row r="74" spans="1:8" ht="15">
      <c r="A74" s="100">
        <v>33311</v>
      </c>
      <c r="B74" s="101" t="s">
        <v>238</v>
      </c>
      <c r="C74" s="110">
        <v>0</v>
      </c>
      <c r="D74" s="110">
        <v>0</v>
      </c>
      <c r="E74" s="110">
        <v>4138712008</v>
      </c>
      <c r="F74" s="110">
        <v>4138712008</v>
      </c>
      <c r="G74" s="110">
        <f>H72-G73</f>
        <v>1476061273</v>
      </c>
      <c r="H74" s="111">
        <v>0</v>
      </c>
    </row>
    <row r="75" spans="1:8" ht="15">
      <c r="A75" s="100">
        <v>33312</v>
      </c>
      <c r="B75" s="101" t="s">
        <v>239</v>
      </c>
      <c r="C75" s="110">
        <v>0</v>
      </c>
      <c r="D75" s="110">
        <v>0</v>
      </c>
      <c r="E75" s="110">
        <v>5226122458</v>
      </c>
      <c r="F75" s="110">
        <v>5226122458</v>
      </c>
      <c r="G75" s="110">
        <v>0</v>
      </c>
      <c r="H75" s="111">
        <v>0</v>
      </c>
    </row>
    <row r="76" spans="1:8" ht="15">
      <c r="A76" s="100">
        <v>3334</v>
      </c>
      <c r="B76" s="101" t="s">
        <v>240</v>
      </c>
      <c r="C76" s="110">
        <v>0</v>
      </c>
      <c r="D76" s="110">
        <v>1762600190</v>
      </c>
      <c r="E76" s="110">
        <v>1762600190</v>
      </c>
      <c r="F76" s="110">
        <v>1158289805</v>
      </c>
      <c r="G76" s="110">
        <v>0</v>
      </c>
      <c r="H76" s="111">
        <v>1158289805</v>
      </c>
    </row>
    <row r="77" spans="1:8" ht="15">
      <c r="A77" s="100">
        <v>3335</v>
      </c>
      <c r="B77" s="101" t="s">
        <v>241</v>
      </c>
      <c r="C77" s="110">
        <v>0</v>
      </c>
      <c r="D77" s="110">
        <v>31096667</v>
      </c>
      <c r="E77" s="110">
        <v>31096667</v>
      </c>
      <c r="F77" s="110">
        <v>107771468</v>
      </c>
      <c r="G77" s="110">
        <v>0</v>
      </c>
      <c r="H77" s="111">
        <v>107771468</v>
      </c>
    </row>
    <row r="78" spans="1:8" ht="15">
      <c r="A78" s="100">
        <v>33351</v>
      </c>
      <c r="B78" s="101" t="s">
        <v>242</v>
      </c>
      <c r="C78" s="110">
        <v>0</v>
      </c>
      <c r="D78" s="110">
        <v>15196667</v>
      </c>
      <c r="E78" s="110">
        <v>31096667</v>
      </c>
      <c r="F78" s="110">
        <v>69671468</v>
      </c>
      <c r="G78" s="110">
        <v>0</v>
      </c>
      <c r="H78" s="111">
        <v>53771468</v>
      </c>
    </row>
    <row r="79" spans="1:8" ht="15">
      <c r="A79" s="100">
        <v>33352</v>
      </c>
      <c r="B79" s="101" t="s">
        <v>243</v>
      </c>
      <c r="C79" s="110">
        <v>0</v>
      </c>
      <c r="D79" s="110">
        <v>15900000</v>
      </c>
      <c r="E79" s="110">
        <v>0</v>
      </c>
      <c r="F79" s="110">
        <v>38100000</v>
      </c>
      <c r="G79" s="110">
        <v>0</v>
      </c>
      <c r="H79" s="111">
        <v>54000000</v>
      </c>
    </row>
    <row r="80" spans="1:8" ht="15">
      <c r="A80" s="100">
        <v>3337</v>
      </c>
      <c r="B80" s="101" t="s">
        <v>244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1">
        <v>0</v>
      </c>
    </row>
    <row r="81" spans="1:8" ht="15">
      <c r="A81" s="100">
        <v>3338</v>
      </c>
      <c r="B81" s="101" t="s">
        <v>245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1">
        <v>0</v>
      </c>
    </row>
    <row r="82" spans="1:8" ht="15">
      <c r="A82" s="100">
        <v>334</v>
      </c>
      <c r="B82" s="101" t="s">
        <v>246</v>
      </c>
      <c r="C82" s="110">
        <v>0</v>
      </c>
      <c r="D82" s="110">
        <v>180006503</v>
      </c>
      <c r="E82" s="110">
        <v>1183672772</v>
      </c>
      <c r="F82" s="110">
        <v>1208067977</v>
      </c>
      <c r="G82" s="110">
        <v>0</v>
      </c>
      <c r="H82" s="111">
        <v>204401708</v>
      </c>
    </row>
    <row r="83" spans="1:8" ht="15">
      <c r="A83" s="100">
        <v>3341</v>
      </c>
      <c r="B83" s="101" t="s">
        <v>247</v>
      </c>
      <c r="C83" s="110">
        <v>0</v>
      </c>
      <c r="D83" s="110">
        <v>180006503</v>
      </c>
      <c r="E83" s="110">
        <v>1183672772</v>
      </c>
      <c r="F83" s="110">
        <v>1208067977</v>
      </c>
      <c r="G83" s="110">
        <v>0</v>
      </c>
      <c r="H83" s="111">
        <v>204401708</v>
      </c>
    </row>
    <row r="84" spans="1:8" ht="15">
      <c r="A84" s="100">
        <v>335</v>
      </c>
      <c r="B84" s="101" t="s">
        <v>248</v>
      </c>
      <c r="C84" s="110">
        <v>0</v>
      </c>
      <c r="D84" s="110">
        <v>5104105435</v>
      </c>
      <c r="E84" s="110">
        <v>104073645</v>
      </c>
      <c r="F84" s="110">
        <v>482727403</v>
      </c>
      <c r="G84" s="110">
        <v>0</v>
      </c>
      <c r="H84" s="111">
        <f>F84+D84-E84</f>
        <v>5482759193</v>
      </c>
    </row>
    <row r="85" spans="1:8" ht="15">
      <c r="A85" s="100">
        <v>338</v>
      </c>
      <c r="B85" s="101" t="s">
        <v>249</v>
      </c>
      <c r="C85" s="110">
        <v>30220332</v>
      </c>
      <c r="D85" s="110">
        <v>5491509184</v>
      </c>
      <c r="E85" s="110">
        <v>1019247168</v>
      </c>
      <c r="F85" s="110">
        <v>1638577164</v>
      </c>
      <c r="G85" s="110">
        <v>22932500</v>
      </c>
      <c r="H85" s="111">
        <v>6103551348</v>
      </c>
    </row>
    <row r="86" spans="1:8" ht="15">
      <c r="A86" s="100">
        <v>3382</v>
      </c>
      <c r="B86" s="101" t="s">
        <v>250</v>
      </c>
      <c r="C86" s="110">
        <v>0</v>
      </c>
      <c r="D86" s="110">
        <v>66212740</v>
      </c>
      <c r="E86" s="110">
        <v>86847280</v>
      </c>
      <c r="F86" s="110">
        <v>32015360</v>
      </c>
      <c r="G86" s="110">
        <v>0</v>
      </c>
      <c r="H86" s="111">
        <v>11380820</v>
      </c>
    </row>
    <row r="87" spans="1:8" ht="15">
      <c r="A87" s="100">
        <v>3383</v>
      </c>
      <c r="B87" s="101" t="s">
        <v>251</v>
      </c>
      <c r="C87" s="110">
        <v>0</v>
      </c>
      <c r="D87" s="110">
        <v>9636000</v>
      </c>
      <c r="E87" s="110">
        <v>146056500</v>
      </c>
      <c r="F87" s="110">
        <v>123144000</v>
      </c>
      <c r="G87" s="110">
        <v>13276500</v>
      </c>
      <c r="H87" s="111">
        <v>0</v>
      </c>
    </row>
    <row r="88" spans="1:8" ht="15">
      <c r="A88" s="100">
        <v>3384</v>
      </c>
      <c r="B88" s="101" t="s">
        <v>252</v>
      </c>
      <c r="C88" s="110">
        <v>5227000</v>
      </c>
      <c r="D88" s="110">
        <v>0</v>
      </c>
      <c r="E88" s="110">
        <v>7227000</v>
      </c>
      <c r="F88" s="110">
        <v>23089500</v>
      </c>
      <c r="G88" s="110">
        <v>0</v>
      </c>
      <c r="H88" s="111">
        <v>10635500</v>
      </c>
    </row>
    <row r="89" spans="1:8" ht="15">
      <c r="A89" s="100">
        <v>3388</v>
      </c>
      <c r="B89" s="101" t="s">
        <v>249</v>
      </c>
      <c r="C89" s="110">
        <v>24993332</v>
      </c>
      <c r="D89" s="110">
        <v>5415660444</v>
      </c>
      <c r="E89" s="110">
        <v>775904388</v>
      </c>
      <c r="F89" s="110">
        <v>1450066304</v>
      </c>
      <c r="G89" s="110">
        <v>9656000</v>
      </c>
      <c r="H89" s="111">
        <v>6074485028</v>
      </c>
    </row>
    <row r="90" spans="1:8" ht="15">
      <c r="A90" s="100">
        <v>3389</v>
      </c>
      <c r="B90" s="101" t="s">
        <v>253</v>
      </c>
      <c r="C90" s="110">
        <v>0</v>
      </c>
      <c r="D90" s="110">
        <v>0</v>
      </c>
      <c r="E90" s="110">
        <v>3212000</v>
      </c>
      <c r="F90" s="110">
        <v>10262000</v>
      </c>
      <c r="G90" s="110">
        <v>0</v>
      </c>
      <c r="H90" s="111">
        <v>7050000</v>
      </c>
    </row>
    <row r="91" spans="1:8" ht="15">
      <c r="A91" s="100">
        <v>341</v>
      </c>
      <c r="B91" s="101" t="s">
        <v>254</v>
      </c>
      <c r="C91" s="110">
        <v>0</v>
      </c>
      <c r="D91" s="110">
        <v>128470565350</v>
      </c>
      <c r="E91" s="110">
        <v>0</v>
      </c>
      <c r="F91" s="110">
        <v>0</v>
      </c>
      <c r="G91" s="110">
        <v>0</v>
      </c>
      <c r="H91" s="111">
        <v>128470565350</v>
      </c>
    </row>
    <row r="92" spans="1:8" ht="15">
      <c r="A92" s="100">
        <v>3411</v>
      </c>
      <c r="B92" s="101" t="s">
        <v>254</v>
      </c>
      <c r="C92" s="110">
        <v>0</v>
      </c>
      <c r="D92" s="110">
        <v>113733065350</v>
      </c>
      <c r="E92" s="110">
        <v>0</v>
      </c>
      <c r="F92" s="110">
        <v>0</v>
      </c>
      <c r="G92" s="110">
        <v>0</v>
      </c>
      <c r="H92" s="111">
        <v>113733065350</v>
      </c>
    </row>
    <row r="93" spans="1:8" ht="15">
      <c r="A93" s="100">
        <v>3412</v>
      </c>
      <c r="B93" s="101" t="s">
        <v>255</v>
      </c>
      <c r="C93" s="110">
        <v>0</v>
      </c>
      <c r="D93" s="110">
        <v>14737500000</v>
      </c>
      <c r="E93" s="110">
        <v>0</v>
      </c>
      <c r="F93" s="110">
        <v>0</v>
      </c>
      <c r="G93" s="110">
        <v>0</v>
      </c>
      <c r="H93" s="111">
        <v>14737500000</v>
      </c>
    </row>
    <row r="94" spans="1:8" ht="15">
      <c r="A94" s="100">
        <v>351</v>
      </c>
      <c r="B94" s="101" t="s">
        <v>256</v>
      </c>
      <c r="C94" s="110">
        <v>0</v>
      </c>
      <c r="D94" s="110">
        <v>8593000</v>
      </c>
      <c r="E94" s="110">
        <v>0</v>
      </c>
      <c r="F94" s="110">
        <v>0</v>
      </c>
      <c r="G94" s="110">
        <v>0</v>
      </c>
      <c r="H94" s="111">
        <v>8593000</v>
      </c>
    </row>
    <row r="95" spans="1:8" ht="15">
      <c r="A95" s="100">
        <v>353</v>
      </c>
      <c r="B95" s="101" t="s">
        <v>257</v>
      </c>
      <c r="C95" s="110">
        <v>219364985</v>
      </c>
      <c r="D95" s="110">
        <v>386238343</v>
      </c>
      <c r="E95" s="110">
        <v>216807000</v>
      </c>
      <c r="F95" s="110">
        <f>SUM(F96:F97)</f>
        <v>908935370</v>
      </c>
      <c r="G95" s="110"/>
      <c r="H95" s="111">
        <f>F95-E95+D95-C95</f>
        <v>859001728</v>
      </c>
    </row>
    <row r="96" spans="1:8" ht="15">
      <c r="A96" s="100">
        <v>3531</v>
      </c>
      <c r="B96" s="101" t="s">
        <v>258</v>
      </c>
      <c r="C96" s="110">
        <v>219364985</v>
      </c>
      <c r="D96" s="110">
        <v>0</v>
      </c>
      <c r="E96" s="110">
        <v>99500000</v>
      </c>
      <c r="F96" s="110">
        <f>615548296+111600000</f>
        <v>727148296</v>
      </c>
      <c r="G96" s="110"/>
      <c r="H96" s="111">
        <f>F96-E96+D96-C96</f>
        <v>408283311</v>
      </c>
    </row>
    <row r="97" spans="1:8" ht="15">
      <c r="A97" s="100">
        <v>3532</v>
      </c>
      <c r="B97" s="101" t="s">
        <v>259</v>
      </c>
      <c r="C97" s="110">
        <v>0</v>
      </c>
      <c r="D97" s="110">
        <v>342471977</v>
      </c>
      <c r="E97" s="110">
        <v>117307000</v>
      </c>
      <c r="F97" s="110">
        <f>153887074+27900000</f>
        <v>181787074</v>
      </c>
      <c r="G97" s="110">
        <v>0</v>
      </c>
      <c r="H97" s="111">
        <f>F97-E97+D97-C97</f>
        <v>406952051</v>
      </c>
    </row>
    <row r="98" spans="1:8" ht="15">
      <c r="A98" s="100">
        <v>3534</v>
      </c>
      <c r="B98" s="101" t="s">
        <v>260</v>
      </c>
      <c r="C98" s="110">
        <v>0</v>
      </c>
      <c r="D98" s="110">
        <v>43766366</v>
      </c>
      <c r="E98" s="110">
        <v>0</v>
      </c>
      <c r="F98" s="110">
        <v>0</v>
      </c>
      <c r="G98" s="110">
        <v>0</v>
      </c>
      <c r="H98" s="111">
        <v>43766366</v>
      </c>
    </row>
    <row r="99" spans="1:8" ht="15">
      <c r="A99" s="100">
        <v>411</v>
      </c>
      <c r="B99" s="101" t="s">
        <v>261</v>
      </c>
      <c r="C99" s="110">
        <v>0</v>
      </c>
      <c r="D99" s="110">
        <v>255723448000</v>
      </c>
      <c r="E99" s="110">
        <v>0</v>
      </c>
      <c r="F99" s="110">
        <v>0</v>
      </c>
      <c r="G99" s="110">
        <v>0</v>
      </c>
      <c r="H99" s="111">
        <v>255723448000</v>
      </c>
    </row>
    <row r="100" spans="1:8" ht="15">
      <c r="A100" s="100">
        <v>4111</v>
      </c>
      <c r="B100" s="101" t="s">
        <v>262</v>
      </c>
      <c r="C100" s="110">
        <v>0</v>
      </c>
      <c r="D100" s="110">
        <v>240000000000</v>
      </c>
      <c r="E100" s="110">
        <v>0</v>
      </c>
      <c r="F100" s="110">
        <v>0</v>
      </c>
      <c r="G100" s="110">
        <v>0</v>
      </c>
      <c r="H100" s="111">
        <v>240000000000</v>
      </c>
    </row>
    <row r="101" spans="1:8" ht="15">
      <c r="A101" s="100">
        <v>41111</v>
      </c>
      <c r="B101" s="101" t="s">
        <v>263</v>
      </c>
      <c r="C101" s="110">
        <v>0</v>
      </c>
      <c r="D101" s="110">
        <v>149973470000</v>
      </c>
      <c r="E101" s="110">
        <v>0</v>
      </c>
      <c r="F101" s="110">
        <v>0</v>
      </c>
      <c r="G101" s="110">
        <v>0</v>
      </c>
      <c r="H101" s="111">
        <v>149973470000</v>
      </c>
    </row>
    <row r="102" spans="1:8" ht="15">
      <c r="A102" s="100">
        <v>41112</v>
      </c>
      <c r="B102" s="101" t="s">
        <v>264</v>
      </c>
      <c r="C102" s="110">
        <v>0</v>
      </c>
      <c r="D102" s="110">
        <v>90026530000</v>
      </c>
      <c r="E102" s="110">
        <v>0</v>
      </c>
      <c r="F102" s="110">
        <v>0</v>
      </c>
      <c r="G102" s="110">
        <v>0</v>
      </c>
      <c r="H102" s="111">
        <v>90026530000</v>
      </c>
    </row>
    <row r="103" spans="1:8" ht="15">
      <c r="A103" s="100">
        <v>4112</v>
      </c>
      <c r="B103" s="101" t="s">
        <v>265</v>
      </c>
      <c r="C103" s="110">
        <v>0</v>
      </c>
      <c r="D103" s="110">
        <v>15723448000</v>
      </c>
      <c r="E103" s="110">
        <v>0</v>
      </c>
      <c r="F103" s="110">
        <v>0</v>
      </c>
      <c r="G103" s="110">
        <v>0</v>
      </c>
      <c r="H103" s="111">
        <v>15723448000</v>
      </c>
    </row>
    <row r="104" spans="1:8" ht="15">
      <c r="A104" s="100">
        <v>413</v>
      </c>
      <c r="B104" s="101" t="s">
        <v>266</v>
      </c>
      <c r="C104" s="110">
        <v>1512907655</v>
      </c>
      <c r="D104" s="110">
        <v>0</v>
      </c>
      <c r="E104" s="110"/>
      <c r="F104" s="110">
        <f>C104-G104</f>
        <v>939110612</v>
      </c>
      <c r="G104" s="110">
        <v>573797043</v>
      </c>
      <c r="H104" s="111">
        <v>0</v>
      </c>
    </row>
    <row r="105" spans="1:8" ht="15">
      <c r="A105" s="100">
        <v>4131</v>
      </c>
      <c r="B105" s="101" t="s">
        <v>267</v>
      </c>
      <c r="C105" s="110">
        <v>1512907655</v>
      </c>
      <c r="D105" s="110">
        <v>0</v>
      </c>
      <c r="E105" s="110">
        <v>0</v>
      </c>
      <c r="F105" s="110">
        <f>C105-G105</f>
        <v>939110612</v>
      </c>
      <c r="G105" s="110">
        <v>573797043</v>
      </c>
      <c r="H105" s="111">
        <v>0</v>
      </c>
    </row>
    <row r="106" spans="1:8" ht="15">
      <c r="A106" s="100">
        <v>414</v>
      </c>
      <c r="B106" s="101" t="s">
        <v>268</v>
      </c>
      <c r="C106" s="110">
        <v>0</v>
      </c>
      <c r="D106" s="110">
        <v>12652290423</v>
      </c>
      <c r="E106" s="110">
        <v>0</v>
      </c>
      <c r="F106" s="110">
        <v>0</v>
      </c>
      <c r="G106" s="110">
        <v>0</v>
      </c>
      <c r="H106" s="111">
        <v>12652290423</v>
      </c>
    </row>
    <row r="107" spans="1:8" ht="15">
      <c r="A107" s="100">
        <v>415</v>
      </c>
      <c r="B107" s="101" t="s">
        <v>269</v>
      </c>
      <c r="C107" s="110">
        <v>0</v>
      </c>
      <c r="D107" s="110">
        <v>5791413000</v>
      </c>
      <c r="E107" s="110">
        <v>0</v>
      </c>
      <c r="F107" s="110"/>
      <c r="G107" s="110"/>
      <c r="H107" s="111">
        <v>5791413000</v>
      </c>
    </row>
    <row r="108" spans="1:8" ht="15">
      <c r="A108" s="100">
        <v>421</v>
      </c>
      <c r="B108" s="101" t="s">
        <v>270</v>
      </c>
      <c r="C108" s="110">
        <v>7857109987</v>
      </c>
      <c r="D108" s="110">
        <f>D109</f>
        <v>46604236164</v>
      </c>
      <c r="E108" s="110">
        <v>2517854641</v>
      </c>
      <c r="F108" s="110">
        <f>17137126674+2650500000</f>
        <v>19787626674</v>
      </c>
      <c r="G108" s="110">
        <v>8151231853</v>
      </c>
      <c r="H108" s="111">
        <f>H109</f>
        <v>64099558094</v>
      </c>
    </row>
    <row r="109" spans="1:8" ht="15">
      <c r="A109" s="100">
        <v>4212</v>
      </c>
      <c r="B109" s="101" t="s">
        <v>271</v>
      </c>
      <c r="C109" s="110">
        <v>7857109987</v>
      </c>
      <c r="D109" s="110">
        <f>SUM(D110:D113)</f>
        <v>46604236164</v>
      </c>
      <c r="E109" s="110">
        <v>2517854641</v>
      </c>
      <c r="F109" s="110">
        <v>17137126674</v>
      </c>
      <c r="G109" s="110">
        <v>8151231853</v>
      </c>
      <c r="H109" s="111">
        <f>SUM(H110:H113)</f>
        <v>64099558094</v>
      </c>
    </row>
    <row r="110" spans="1:8" ht="15">
      <c r="A110" s="100">
        <v>42121</v>
      </c>
      <c r="B110" s="101" t="s">
        <v>272</v>
      </c>
      <c r="C110" s="110">
        <v>0</v>
      </c>
      <c r="D110" s="110">
        <f>45889153552+68571968</f>
        <v>45957725520</v>
      </c>
      <c r="E110" s="110">
        <v>2272398199</v>
      </c>
      <c r="F110" s="110">
        <f>-68571969+20068169874</f>
        <v>19999597905</v>
      </c>
      <c r="G110" s="110">
        <v>0</v>
      </c>
      <c r="H110" s="111">
        <v>63684925226</v>
      </c>
    </row>
    <row r="111" spans="1:8" ht="15">
      <c r="A111" s="100">
        <v>42122</v>
      </c>
      <c r="B111" s="101" t="s">
        <v>273</v>
      </c>
      <c r="C111" s="110">
        <v>7857109987</v>
      </c>
      <c r="D111" s="110">
        <v>0</v>
      </c>
      <c r="E111" s="110">
        <v>294121866</v>
      </c>
      <c r="F111" s="110"/>
      <c r="G111" s="110">
        <v>8151231853</v>
      </c>
      <c r="H111" s="111">
        <v>0</v>
      </c>
    </row>
    <row r="112" spans="1:8" ht="15">
      <c r="A112" s="100">
        <v>42123</v>
      </c>
      <c r="B112" s="101" t="s">
        <v>274</v>
      </c>
      <c r="C112" s="110">
        <v>0</v>
      </c>
      <c r="D112" s="110">
        <v>489466927</v>
      </c>
      <c r="E112" s="110">
        <v>296007600</v>
      </c>
      <c r="F112" s="110"/>
      <c r="G112" s="110">
        <v>0</v>
      </c>
      <c r="H112" s="111">
        <v>193459327</v>
      </c>
    </row>
    <row r="113" spans="1:8" ht="15">
      <c r="A113" s="100">
        <v>42124</v>
      </c>
      <c r="B113" s="101" t="s">
        <v>275</v>
      </c>
      <c r="C113" s="110"/>
      <c r="D113" s="110">
        <v>157043717</v>
      </c>
      <c r="E113" s="110">
        <v>4826976</v>
      </c>
      <c r="F113" s="110">
        <v>68956800</v>
      </c>
      <c r="G113" s="110">
        <v>0</v>
      </c>
      <c r="H113" s="111">
        <v>221173541</v>
      </c>
    </row>
    <row r="114" spans="1:8" ht="15">
      <c r="A114" s="100">
        <v>511</v>
      </c>
      <c r="B114" s="101" t="s">
        <v>276</v>
      </c>
      <c r="C114" s="110">
        <v>0</v>
      </c>
      <c r="D114" s="110"/>
      <c r="E114" s="110">
        <v>42635076863</v>
      </c>
      <c r="F114" s="110">
        <v>42635076863</v>
      </c>
      <c r="G114" s="110"/>
      <c r="H114" s="111">
        <v>0</v>
      </c>
    </row>
    <row r="115" spans="1:8" ht="15">
      <c r="A115" s="100">
        <v>5111</v>
      </c>
      <c r="B115" s="101" t="s">
        <v>353</v>
      </c>
      <c r="C115" s="110">
        <v>0</v>
      </c>
      <c r="D115" s="110"/>
      <c r="E115" s="110">
        <v>1247956800</v>
      </c>
      <c r="F115" s="110">
        <v>1247956800</v>
      </c>
      <c r="G115" s="110"/>
      <c r="H115" s="111">
        <v>0</v>
      </c>
    </row>
    <row r="116" spans="1:8" ht="15">
      <c r="A116" s="100">
        <v>5112</v>
      </c>
      <c r="B116" s="101" t="s">
        <v>277</v>
      </c>
      <c r="C116" s="110">
        <v>0</v>
      </c>
      <c r="D116" s="110"/>
      <c r="E116" s="110">
        <v>2025606000</v>
      </c>
      <c r="F116" s="110">
        <v>2025606000</v>
      </c>
      <c r="G116" s="110"/>
      <c r="H116" s="111">
        <v>0</v>
      </c>
    </row>
    <row r="117" spans="1:8" ht="15">
      <c r="A117" s="100">
        <v>5113</v>
      </c>
      <c r="B117" s="101" t="s">
        <v>278</v>
      </c>
      <c r="C117" s="110">
        <v>0</v>
      </c>
      <c r="D117" s="110"/>
      <c r="E117" s="110">
        <v>57842500</v>
      </c>
      <c r="F117" s="110">
        <v>57842500</v>
      </c>
      <c r="G117" s="110">
        <v>0</v>
      </c>
      <c r="H117" s="111">
        <v>0</v>
      </c>
    </row>
    <row r="118" spans="1:8" ht="15">
      <c r="A118" s="100">
        <v>5114</v>
      </c>
      <c r="B118" s="101" t="s">
        <v>279</v>
      </c>
      <c r="C118" s="110">
        <v>0</v>
      </c>
      <c r="D118" s="110">
        <f>D117-D116</f>
        <v>0</v>
      </c>
      <c r="E118" s="110">
        <v>2303670563</v>
      </c>
      <c r="F118" s="110">
        <v>2303670563</v>
      </c>
      <c r="G118" s="110">
        <v>0</v>
      </c>
      <c r="H118" s="111">
        <v>0</v>
      </c>
    </row>
    <row r="119" spans="1:8" ht="15">
      <c r="A119" s="100">
        <v>5116</v>
      </c>
      <c r="B119" s="101" t="s">
        <v>280</v>
      </c>
      <c r="C119" s="110">
        <v>0</v>
      </c>
      <c r="D119" s="110">
        <v>0</v>
      </c>
      <c r="E119" s="110">
        <v>37000001000</v>
      </c>
      <c r="F119" s="110">
        <v>37000001000</v>
      </c>
      <c r="G119" s="110">
        <v>0</v>
      </c>
      <c r="H119" s="111">
        <v>0</v>
      </c>
    </row>
    <row r="120" spans="1:8" ht="15">
      <c r="A120" s="100">
        <v>515</v>
      </c>
      <c r="B120" s="101" t="s">
        <v>281</v>
      </c>
      <c r="C120" s="110">
        <v>0</v>
      </c>
      <c r="D120" s="110">
        <v>0</v>
      </c>
      <c r="E120" s="110">
        <v>466141284</v>
      </c>
      <c r="F120" s="110">
        <v>466141284</v>
      </c>
      <c r="G120" s="110">
        <v>0</v>
      </c>
      <c r="H120" s="111">
        <v>0</v>
      </c>
    </row>
    <row r="121" spans="1:8" ht="15">
      <c r="A121" s="100">
        <v>5151</v>
      </c>
      <c r="B121" s="101" t="s">
        <v>282</v>
      </c>
      <c r="C121" s="110">
        <v>0</v>
      </c>
      <c r="D121" s="110">
        <v>0</v>
      </c>
      <c r="E121" s="110">
        <v>460624882</v>
      </c>
      <c r="F121" s="110">
        <v>460624882</v>
      </c>
      <c r="G121" s="110">
        <v>0</v>
      </c>
      <c r="H121" s="111">
        <v>0</v>
      </c>
    </row>
    <row r="122" spans="1:8" ht="15">
      <c r="A122" s="100">
        <v>5152</v>
      </c>
      <c r="B122" s="101" t="s">
        <v>283</v>
      </c>
      <c r="C122" s="110">
        <v>0</v>
      </c>
      <c r="D122" s="110">
        <v>0</v>
      </c>
      <c r="E122" s="110">
        <v>5516402</v>
      </c>
      <c r="F122" s="110">
        <v>5516402</v>
      </c>
      <c r="G122" s="110">
        <v>0</v>
      </c>
      <c r="H122" s="111">
        <v>0</v>
      </c>
    </row>
    <row r="123" spans="1:8" ht="15">
      <c r="A123" s="100">
        <v>621</v>
      </c>
      <c r="B123" s="101" t="s">
        <v>284</v>
      </c>
      <c r="C123" s="110">
        <v>0</v>
      </c>
      <c r="D123" s="110">
        <v>0</v>
      </c>
      <c r="E123" s="110">
        <v>87145454</v>
      </c>
      <c r="F123" s="110">
        <v>87145454</v>
      </c>
      <c r="G123" s="110">
        <v>0</v>
      </c>
      <c r="H123" s="111">
        <v>0</v>
      </c>
    </row>
    <row r="124" spans="1:8" ht="15">
      <c r="A124" s="100">
        <v>622</v>
      </c>
      <c r="B124" s="101" t="s">
        <v>285</v>
      </c>
      <c r="C124" s="110">
        <v>0</v>
      </c>
      <c r="D124" s="110">
        <v>0</v>
      </c>
      <c r="E124" s="110">
        <v>1321127056</v>
      </c>
      <c r="F124" s="110">
        <v>1321127056</v>
      </c>
      <c r="G124" s="110">
        <v>0</v>
      </c>
      <c r="H124" s="111">
        <v>0</v>
      </c>
    </row>
    <row r="125" spans="1:8" ht="15">
      <c r="A125" s="100">
        <v>6221</v>
      </c>
      <c r="B125" s="101" t="s">
        <v>286</v>
      </c>
      <c r="C125" s="110">
        <v>0</v>
      </c>
      <c r="D125" s="110">
        <v>0</v>
      </c>
      <c r="E125" s="110">
        <v>1156941722</v>
      </c>
      <c r="F125" s="110">
        <v>1156941722</v>
      </c>
      <c r="G125" s="110">
        <v>0</v>
      </c>
      <c r="H125" s="111">
        <v>0</v>
      </c>
    </row>
    <row r="126" spans="1:8" ht="15">
      <c r="A126" s="100">
        <v>6222</v>
      </c>
      <c r="B126" s="101" t="s">
        <v>287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1">
        <v>0</v>
      </c>
    </row>
    <row r="127" spans="1:8" ht="15">
      <c r="A127" s="100">
        <v>6223</v>
      </c>
      <c r="B127" s="101" t="s">
        <v>288</v>
      </c>
      <c r="C127" s="110">
        <v>0</v>
      </c>
      <c r="D127" s="110">
        <v>0</v>
      </c>
      <c r="E127" s="110">
        <v>164185334</v>
      </c>
      <c r="F127" s="110">
        <v>164185334</v>
      </c>
      <c r="G127" s="110">
        <v>0</v>
      </c>
      <c r="H127" s="111">
        <v>0</v>
      </c>
    </row>
    <row r="128" spans="1:8" ht="15">
      <c r="A128" s="100">
        <v>627</v>
      </c>
      <c r="B128" s="101" t="s">
        <v>289</v>
      </c>
      <c r="C128" s="110">
        <v>0</v>
      </c>
      <c r="D128" s="110">
        <v>0</v>
      </c>
      <c r="E128" s="110">
        <v>19329499065</v>
      </c>
      <c r="F128" s="110">
        <v>19329499065</v>
      </c>
      <c r="G128" s="110">
        <v>0</v>
      </c>
      <c r="H128" s="111">
        <v>0</v>
      </c>
    </row>
    <row r="129" spans="1:8" ht="15">
      <c r="A129" s="100">
        <v>6271</v>
      </c>
      <c r="B129" s="101" t="s">
        <v>290</v>
      </c>
      <c r="C129" s="110">
        <v>0</v>
      </c>
      <c r="D129" s="110">
        <v>0</v>
      </c>
      <c r="E129" s="110">
        <v>62272342</v>
      </c>
      <c r="F129" s="110">
        <v>62272342</v>
      </c>
      <c r="G129" s="110">
        <v>0</v>
      </c>
      <c r="H129" s="111">
        <v>0</v>
      </c>
    </row>
    <row r="130" spans="1:8" ht="15">
      <c r="A130" s="100">
        <v>62711</v>
      </c>
      <c r="B130" s="101" t="s">
        <v>291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1">
        <v>0</v>
      </c>
    </row>
    <row r="131" spans="1:8" ht="15">
      <c r="A131" s="100">
        <v>62712</v>
      </c>
      <c r="B131" s="101" t="s">
        <v>292</v>
      </c>
      <c r="C131" s="110">
        <v>0</v>
      </c>
      <c r="D131" s="110">
        <v>0</v>
      </c>
      <c r="E131" s="110">
        <v>14497342</v>
      </c>
      <c r="F131" s="110">
        <v>14497342</v>
      </c>
      <c r="G131" s="110">
        <v>0</v>
      </c>
      <c r="H131" s="111">
        <v>0</v>
      </c>
    </row>
    <row r="132" spans="1:8" ht="15">
      <c r="A132" s="100">
        <v>62713</v>
      </c>
      <c r="B132" s="101" t="s">
        <v>251</v>
      </c>
      <c r="C132" s="110">
        <v>0</v>
      </c>
      <c r="D132" s="110">
        <v>0</v>
      </c>
      <c r="E132" s="110">
        <v>38675000</v>
      </c>
      <c r="F132" s="110">
        <v>38675000</v>
      </c>
      <c r="G132" s="110">
        <v>0</v>
      </c>
      <c r="H132" s="111">
        <v>0</v>
      </c>
    </row>
    <row r="133" spans="1:8" ht="15">
      <c r="A133" s="100">
        <v>62714</v>
      </c>
      <c r="B133" s="101" t="s">
        <v>252</v>
      </c>
      <c r="C133" s="110">
        <v>0</v>
      </c>
      <c r="D133" s="110">
        <v>0</v>
      </c>
      <c r="E133" s="110">
        <v>6825000</v>
      </c>
      <c r="F133" s="110">
        <v>6825000</v>
      </c>
      <c r="G133" s="110">
        <v>0</v>
      </c>
      <c r="H133" s="111">
        <v>0</v>
      </c>
    </row>
    <row r="134" spans="1:8" ht="15">
      <c r="A134" s="100">
        <v>62715</v>
      </c>
      <c r="B134" s="101" t="s">
        <v>253</v>
      </c>
      <c r="C134" s="110">
        <v>0</v>
      </c>
      <c r="D134" s="110">
        <v>0</v>
      </c>
      <c r="E134" s="110">
        <v>2275000</v>
      </c>
      <c r="F134" s="110">
        <v>2275000</v>
      </c>
      <c r="G134" s="110">
        <v>0</v>
      </c>
      <c r="H134" s="111">
        <v>0</v>
      </c>
    </row>
    <row r="135" spans="1:8" ht="15">
      <c r="A135" s="100">
        <v>6272</v>
      </c>
      <c r="B135" s="101" t="s">
        <v>293</v>
      </c>
      <c r="C135" s="110">
        <v>0</v>
      </c>
      <c r="D135" s="110">
        <v>0</v>
      </c>
      <c r="E135" s="110">
        <v>276818912</v>
      </c>
      <c r="F135" s="110">
        <v>276818912</v>
      </c>
      <c r="G135" s="110">
        <v>0</v>
      </c>
      <c r="H135" s="111">
        <v>0</v>
      </c>
    </row>
    <row r="136" spans="1:8" ht="15">
      <c r="A136" s="100">
        <v>62722</v>
      </c>
      <c r="B136" s="101" t="s">
        <v>294</v>
      </c>
      <c r="C136" s="110">
        <v>0</v>
      </c>
      <c r="D136" s="110">
        <v>0</v>
      </c>
      <c r="E136" s="110">
        <v>264818912</v>
      </c>
      <c r="F136" s="110">
        <v>264818912</v>
      </c>
      <c r="G136" s="110">
        <v>0</v>
      </c>
      <c r="H136" s="111">
        <v>0</v>
      </c>
    </row>
    <row r="137" spans="1:8" ht="15">
      <c r="A137" s="100">
        <v>62723</v>
      </c>
      <c r="B137" s="101" t="s">
        <v>295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1">
        <v>0</v>
      </c>
    </row>
    <row r="138" spans="1:8" ht="15">
      <c r="A138" s="100">
        <v>62724</v>
      </c>
      <c r="B138" s="101" t="s">
        <v>354</v>
      </c>
      <c r="C138" s="110">
        <v>0</v>
      </c>
      <c r="D138" s="110">
        <v>0</v>
      </c>
      <c r="E138" s="110">
        <v>12000000</v>
      </c>
      <c r="F138" s="110">
        <v>12000000</v>
      </c>
      <c r="G138" s="110">
        <v>0</v>
      </c>
      <c r="H138" s="111">
        <v>0</v>
      </c>
    </row>
    <row r="139" spans="1:8" ht="15">
      <c r="A139" s="100">
        <v>6273</v>
      </c>
      <c r="B139" s="101" t="s">
        <v>296</v>
      </c>
      <c r="C139" s="110">
        <v>0</v>
      </c>
      <c r="D139" s="110">
        <v>0</v>
      </c>
      <c r="E139" s="110">
        <v>939951864</v>
      </c>
      <c r="F139" s="110">
        <v>939951864</v>
      </c>
      <c r="G139" s="110">
        <v>0</v>
      </c>
      <c r="H139" s="111">
        <v>0</v>
      </c>
    </row>
    <row r="140" spans="1:8" ht="15">
      <c r="A140" s="100">
        <v>62732</v>
      </c>
      <c r="B140" s="101" t="s">
        <v>297</v>
      </c>
      <c r="C140" s="110">
        <v>0</v>
      </c>
      <c r="D140" s="110">
        <v>0</v>
      </c>
      <c r="E140" s="110">
        <v>2500000</v>
      </c>
      <c r="F140" s="110">
        <v>2500000</v>
      </c>
      <c r="G140" s="110">
        <v>0</v>
      </c>
      <c r="H140" s="111">
        <v>0</v>
      </c>
    </row>
    <row r="141" spans="1:8" ht="15">
      <c r="A141" s="100">
        <v>62733</v>
      </c>
      <c r="B141" s="101" t="s">
        <v>298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1">
        <v>0</v>
      </c>
    </row>
    <row r="142" spans="1:8" ht="15">
      <c r="A142" s="100">
        <v>62734</v>
      </c>
      <c r="B142" s="101" t="s">
        <v>299</v>
      </c>
      <c r="C142" s="110">
        <v>0</v>
      </c>
      <c r="D142" s="110">
        <v>0</v>
      </c>
      <c r="E142" s="110">
        <v>472064080</v>
      </c>
      <c r="F142" s="110">
        <v>472064080</v>
      </c>
      <c r="G142" s="110">
        <v>0</v>
      </c>
      <c r="H142" s="111">
        <v>0</v>
      </c>
    </row>
    <row r="143" spans="1:8" ht="15">
      <c r="A143" s="100">
        <v>62735</v>
      </c>
      <c r="B143" s="101" t="s">
        <v>300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1">
        <v>0</v>
      </c>
    </row>
    <row r="144" spans="1:8" ht="15">
      <c r="A144" s="100">
        <v>62736</v>
      </c>
      <c r="B144" s="101" t="s">
        <v>301</v>
      </c>
      <c r="C144" s="110">
        <v>0</v>
      </c>
      <c r="D144" s="110">
        <v>0</v>
      </c>
      <c r="E144" s="110">
        <v>465387784</v>
      </c>
      <c r="F144" s="110">
        <v>465387784</v>
      </c>
      <c r="G144" s="110">
        <v>0</v>
      </c>
      <c r="H144" s="111">
        <v>0</v>
      </c>
    </row>
    <row r="145" spans="1:8" ht="15">
      <c r="A145" s="100">
        <v>6274</v>
      </c>
      <c r="B145" s="101" t="s">
        <v>302</v>
      </c>
      <c r="C145" s="110">
        <v>0</v>
      </c>
      <c r="D145" s="110">
        <v>0</v>
      </c>
      <c r="E145" s="110">
        <v>13348022634</v>
      </c>
      <c r="F145" s="110">
        <v>13348022634</v>
      </c>
      <c r="G145" s="110">
        <v>0</v>
      </c>
      <c r="H145" s="111">
        <v>0</v>
      </c>
    </row>
    <row r="146" spans="1:8" ht="15">
      <c r="A146" s="100">
        <v>62741</v>
      </c>
      <c r="B146" s="101" t="s">
        <v>303</v>
      </c>
      <c r="C146" s="110">
        <v>0</v>
      </c>
      <c r="D146" s="110">
        <v>0</v>
      </c>
      <c r="E146" s="110">
        <v>12862136251</v>
      </c>
      <c r="F146" s="110">
        <v>12862136251</v>
      </c>
      <c r="G146" s="110">
        <v>0</v>
      </c>
      <c r="H146" s="111">
        <v>0</v>
      </c>
    </row>
    <row r="147" spans="1:8" ht="15">
      <c r="A147" s="100">
        <v>62742</v>
      </c>
      <c r="B147" s="101" t="s">
        <v>304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1">
        <v>0</v>
      </c>
    </row>
    <row r="148" spans="1:8" ht="15">
      <c r="A148" s="100">
        <v>62743</v>
      </c>
      <c r="B148" s="101" t="s">
        <v>305</v>
      </c>
      <c r="C148" s="110">
        <v>0</v>
      </c>
      <c r="D148" s="110">
        <v>0</v>
      </c>
      <c r="E148" s="110">
        <v>485886383</v>
      </c>
      <c r="F148" s="110">
        <v>485886383</v>
      </c>
      <c r="G148" s="110">
        <v>0</v>
      </c>
      <c r="H148" s="111">
        <v>0</v>
      </c>
    </row>
    <row r="149" spans="1:8" ht="15">
      <c r="A149" s="100">
        <v>6277</v>
      </c>
      <c r="B149" s="101" t="s">
        <v>306</v>
      </c>
      <c r="C149" s="110">
        <v>0</v>
      </c>
      <c r="D149" s="110">
        <v>0</v>
      </c>
      <c r="E149" s="110">
        <v>4467611066</v>
      </c>
      <c r="F149" s="110">
        <v>4467611066</v>
      </c>
      <c r="G149" s="110">
        <v>0</v>
      </c>
      <c r="H149" s="111">
        <v>0</v>
      </c>
    </row>
    <row r="150" spans="1:8" ht="15">
      <c r="A150" s="100">
        <v>62772</v>
      </c>
      <c r="B150" s="101" t="s">
        <v>307</v>
      </c>
      <c r="C150" s="110">
        <v>0</v>
      </c>
      <c r="D150" s="110">
        <v>0</v>
      </c>
      <c r="E150" s="110">
        <v>2303670562</v>
      </c>
      <c r="F150" s="110">
        <v>2303670562</v>
      </c>
      <c r="G150" s="110">
        <v>0</v>
      </c>
      <c r="H150" s="111">
        <v>0</v>
      </c>
    </row>
    <row r="151" spans="1:8" ht="15">
      <c r="A151" s="100">
        <v>62775</v>
      </c>
      <c r="B151" s="101" t="s">
        <v>308</v>
      </c>
      <c r="C151" s="110">
        <v>0</v>
      </c>
      <c r="D151" s="110">
        <v>0</v>
      </c>
      <c r="E151" s="110">
        <v>67270725</v>
      </c>
      <c r="F151" s="110">
        <v>67270725</v>
      </c>
      <c r="G151" s="110">
        <v>0</v>
      </c>
      <c r="H151" s="111">
        <v>0</v>
      </c>
    </row>
    <row r="152" spans="1:8" ht="15">
      <c r="A152" s="100">
        <v>62776</v>
      </c>
      <c r="B152" s="101" t="s">
        <v>309</v>
      </c>
      <c r="C152" s="110">
        <v>0</v>
      </c>
      <c r="D152" s="110">
        <v>0</v>
      </c>
      <c r="E152" s="110">
        <v>93755637</v>
      </c>
      <c r="F152" s="110">
        <v>93755637</v>
      </c>
      <c r="G152" s="110">
        <v>0</v>
      </c>
      <c r="H152" s="111">
        <v>0</v>
      </c>
    </row>
    <row r="153" spans="1:8" ht="15">
      <c r="A153" s="100">
        <v>62777</v>
      </c>
      <c r="B153" s="101" t="s">
        <v>310</v>
      </c>
      <c r="C153" s="110">
        <v>0</v>
      </c>
      <c r="D153" s="110">
        <v>0</v>
      </c>
      <c r="E153" s="110">
        <v>700648001</v>
      </c>
      <c r="F153" s="110">
        <v>700648001</v>
      </c>
      <c r="G153" s="110">
        <v>0</v>
      </c>
      <c r="H153" s="111">
        <v>0</v>
      </c>
    </row>
    <row r="154" spans="1:8" ht="15">
      <c r="A154" s="100">
        <v>62778</v>
      </c>
      <c r="B154" s="101" t="s">
        <v>311</v>
      </c>
      <c r="C154" s="110">
        <v>0</v>
      </c>
      <c r="D154" s="110">
        <v>0</v>
      </c>
      <c r="E154" s="110">
        <v>123266141</v>
      </c>
      <c r="F154" s="110">
        <v>123266141</v>
      </c>
      <c r="G154" s="110">
        <v>0</v>
      </c>
      <c r="H154" s="111">
        <v>0</v>
      </c>
    </row>
    <row r="155" spans="1:8" ht="15">
      <c r="A155" s="100">
        <v>62779</v>
      </c>
      <c r="B155" s="101" t="s">
        <v>355</v>
      </c>
      <c r="C155" s="110">
        <v>0</v>
      </c>
      <c r="D155" s="110">
        <v>0</v>
      </c>
      <c r="E155" s="110">
        <v>1179000000</v>
      </c>
      <c r="F155" s="110">
        <v>1179000000</v>
      </c>
      <c r="G155" s="110">
        <v>0</v>
      </c>
      <c r="H155" s="111">
        <v>0</v>
      </c>
    </row>
    <row r="156" spans="1:8" ht="15">
      <c r="A156" s="100">
        <v>6278</v>
      </c>
      <c r="B156" s="101" t="s">
        <v>312</v>
      </c>
      <c r="C156" s="110">
        <v>0</v>
      </c>
      <c r="D156" s="110">
        <v>0</v>
      </c>
      <c r="E156" s="110">
        <v>234822247</v>
      </c>
      <c r="F156" s="110">
        <v>234822247</v>
      </c>
      <c r="G156" s="110">
        <v>0</v>
      </c>
      <c r="H156" s="111">
        <v>0</v>
      </c>
    </row>
    <row r="157" spans="1:8" ht="15">
      <c r="A157" s="100">
        <v>62785</v>
      </c>
      <c r="B157" s="101" t="s">
        <v>313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1">
        <v>0</v>
      </c>
    </row>
    <row r="158" spans="1:8" ht="15">
      <c r="A158" s="100">
        <v>62787</v>
      </c>
      <c r="B158" s="101" t="s">
        <v>356</v>
      </c>
      <c r="C158" s="110">
        <v>0</v>
      </c>
      <c r="D158" s="110">
        <v>0</v>
      </c>
      <c r="E158" s="110">
        <v>7297500</v>
      </c>
      <c r="F158" s="110">
        <v>7297500</v>
      </c>
      <c r="G158" s="110">
        <v>0</v>
      </c>
      <c r="H158" s="111">
        <v>0</v>
      </c>
    </row>
    <row r="159" spans="1:8" ht="15">
      <c r="A159" s="100">
        <v>62788</v>
      </c>
      <c r="B159" s="101" t="s">
        <v>314</v>
      </c>
      <c r="C159" s="110">
        <v>0</v>
      </c>
      <c r="D159" s="110">
        <v>0</v>
      </c>
      <c r="E159" s="110">
        <v>227524747</v>
      </c>
      <c r="F159" s="110">
        <v>227524747</v>
      </c>
      <c r="G159" s="110">
        <v>0</v>
      </c>
      <c r="H159" s="111">
        <v>0</v>
      </c>
    </row>
    <row r="160" spans="1:8" ht="15">
      <c r="A160" s="100">
        <v>632</v>
      </c>
      <c r="B160" s="101" t="s">
        <v>315</v>
      </c>
      <c r="C160" s="110">
        <v>0</v>
      </c>
      <c r="D160" s="110">
        <v>0</v>
      </c>
      <c r="E160" s="110">
        <v>20737771575</v>
      </c>
      <c r="F160" s="110">
        <v>20737771575</v>
      </c>
      <c r="G160" s="110">
        <v>0</v>
      </c>
      <c r="H160" s="111">
        <v>0</v>
      </c>
    </row>
    <row r="161" spans="1:8" ht="15">
      <c r="A161" s="100">
        <v>6321</v>
      </c>
      <c r="B161" s="101" t="s">
        <v>316</v>
      </c>
      <c r="C161" s="110">
        <v>0</v>
      </c>
      <c r="D161" s="110">
        <v>0</v>
      </c>
      <c r="E161" s="110">
        <v>17383402207</v>
      </c>
      <c r="F161" s="110">
        <v>17383402207</v>
      </c>
      <c r="G161" s="110">
        <v>0</v>
      </c>
      <c r="H161" s="111">
        <v>0</v>
      </c>
    </row>
    <row r="162" spans="1:8" ht="15">
      <c r="A162" s="100">
        <v>6322</v>
      </c>
      <c r="B162" s="101" t="s">
        <v>317</v>
      </c>
      <c r="C162" s="110">
        <v>0</v>
      </c>
      <c r="D162" s="110">
        <v>0</v>
      </c>
      <c r="E162" s="110">
        <v>351964366</v>
      </c>
      <c r="F162" s="110">
        <v>351964366</v>
      </c>
      <c r="G162" s="110">
        <v>0</v>
      </c>
      <c r="H162" s="111">
        <v>0</v>
      </c>
    </row>
    <row r="163" spans="1:8" ht="15">
      <c r="A163" s="100">
        <v>6323</v>
      </c>
      <c r="B163" s="101" t="s">
        <v>318</v>
      </c>
      <c r="C163" s="110">
        <v>0</v>
      </c>
      <c r="D163" s="110">
        <v>0</v>
      </c>
      <c r="E163" s="110">
        <v>1823405002</v>
      </c>
      <c r="F163" s="110">
        <v>1823405002</v>
      </c>
      <c r="G163" s="110">
        <v>0</v>
      </c>
      <c r="H163" s="111">
        <v>0</v>
      </c>
    </row>
    <row r="164" spans="1:8" ht="15">
      <c r="A164" s="100">
        <v>6324</v>
      </c>
      <c r="B164" s="101" t="s">
        <v>357</v>
      </c>
      <c r="C164" s="110">
        <v>0</v>
      </c>
      <c r="D164" s="110">
        <v>0</v>
      </c>
      <c r="E164" s="110">
        <v>1179000000</v>
      </c>
      <c r="F164" s="110">
        <v>1179000000</v>
      </c>
      <c r="G164" s="110">
        <v>0</v>
      </c>
      <c r="H164" s="111">
        <v>0</v>
      </c>
    </row>
    <row r="165" spans="1:8" ht="15">
      <c r="A165" s="100">
        <v>635</v>
      </c>
      <c r="B165" s="101" t="s">
        <v>319</v>
      </c>
      <c r="C165" s="110">
        <v>0</v>
      </c>
      <c r="D165" s="110">
        <v>0</v>
      </c>
      <c r="E165" s="110">
        <v>3594573632</v>
      </c>
      <c r="F165" s="110">
        <v>3594573632</v>
      </c>
      <c r="G165" s="110">
        <v>0</v>
      </c>
      <c r="H165" s="111">
        <v>0</v>
      </c>
    </row>
    <row r="166" spans="1:8" ht="15">
      <c r="A166" s="100">
        <v>6351</v>
      </c>
      <c r="B166" s="101" t="s">
        <v>320</v>
      </c>
      <c r="C166" s="110">
        <v>0</v>
      </c>
      <c r="D166" s="110">
        <v>0</v>
      </c>
      <c r="E166" s="110">
        <v>3090878632</v>
      </c>
      <c r="F166" s="110">
        <v>3090878632</v>
      </c>
      <c r="G166" s="110">
        <v>0</v>
      </c>
      <c r="H166" s="111">
        <v>0</v>
      </c>
    </row>
    <row r="167" spans="1:8" ht="15">
      <c r="A167" s="100">
        <v>6352</v>
      </c>
      <c r="B167" s="101" t="s">
        <v>321</v>
      </c>
      <c r="C167" s="110">
        <v>0</v>
      </c>
      <c r="D167" s="110">
        <v>0</v>
      </c>
      <c r="E167" s="110">
        <v>503695000</v>
      </c>
      <c r="F167" s="110">
        <v>503695000</v>
      </c>
      <c r="G167" s="110">
        <v>0</v>
      </c>
      <c r="H167" s="111">
        <v>0</v>
      </c>
    </row>
    <row r="168" spans="1:8" ht="15">
      <c r="A168" s="100">
        <v>642</v>
      </c>
      <c r="B168" s="101" t="s">
        <v>322</v>
      </c>
      <c r="C168" s="110">
        <v>0</v>
      </c>
      <c r="D168" s="110">
        <v>0</v>
      </c>
      <c r="E168" s="110">
        <v>2221875732</v>
      </c>
      <c r="F168" s="110">
        <v>2221875732</v>
      </c>
      <c r="G168" s="110">
        <v>0</v>
      </c>
      <c r="H168" s="111">
        <v>0</v>
      </c>
    </row>
    <row r="169" spans="1:8" ht="15">
      <c r="A169" s="100">
        <v>6421</v>
      </c>
      <c r="B169" s="101" t="s">
        <v>323</v>
      </c>
      <c r="C169" s="110">
        <v>0</v>
      </c>
      <c r="D169" s="110">
        <v>0</v>
      </c>
      <c r="E169" s="110">
        <v>1688440939</v>
      </c>
      <c r="F169" s="110">
        <v>1688440939</v>
      </c>
      <c r="G169" s="110">
        <v>0</v>
      </c>
      <c r="H169" s="111">
        <v>0</v>
      </c>
    </row>
    <row r="170" spans="1:8" ht="15">
      <c r="A170" s="100">
        <v>64211</v>
      </c>
      <c r="B170" s="101" t="s">
        <v>291</v>
      </c>
      <c r="C170" s="110">
        <v>0</v>
      </c>
      <c r="D170" s="110">
        <v>0</v>
      </c>
      <c r="E170" s="110">
        <v>1618800921</v>
      </c>
      <c r="F170" s="110">
        <v>1618800921</v>
      </c>
      <c r="G170" s="110">
        <v>0</v>
      </c>
      <c r="H170" s="111">
        <v>0</v>
      </c>
    </row>
    <row r="171" spans="1:8" ht="15">
      <c r="A171" s="100">
        <v>64212</v>
      </c>
      <c r="B171" s="101" t="s">
        <v>292</v>
      </c>
      <c r="C171" s="110">
        <v>0</v>
      </c>
      <c r="D171" s="110">
        <v>0</v>
      </c>
      <c r="E171" s="110">
        <v>9664018</v>
      </c>
      <c r="F171" s="110">
        <v>9664018</v>
      </c>
      <c r="G171" s="110">
        <v>0</v>
      </c>
      <c r="H171" s="111">
        <v>0</v>
      </c>
    </row>
    <row r="172" spans="1:8" ht="15">
      <c r="A172" s="100">
        <v>64213</v>
      </c>
      <c r="B172" s="101" t="s">
        <v>251</v>
      </c>
      <c r="C172" s="110">
        <v>0</v>
      </c>
      <c r="D172" s="110">
        <v>0</v>
      </c>
      <c r="E172" s="110">
        <v>48552000</v>
      </c>
      <c r="F172" s="110">
        <v>48552000</v>
      </c>
      <c r="G172" s="110">
        <v>0</v>
      </c>
      <c r="H172" s="111">
        <v>0</v>
      </c>
    </row>
    <row r="173" spans="1:8" ht="15">
      <c r="A173" s="100">
        <v>64214</v>
      </c>
      <c r="B173" s="101" t="s">
        <v>252</v>
      </c>
      <c r="C173" s="110">
        <v>0</v>
      </c>
      <c r="D173" s="110">
        <v>0</v>
      </c>
      <c r="E173" s="110">
        <v>8568000</v>
      </c>
      <c r="F173" s="110">
        <v>8568000</v>
      </c>
      <c r="G173" s="110">
        <v>0</v>
      </c>
      <c r="H173" s="111">
        <v>0</v>
      </c>
    </row>
    <row r="174" spans="1:8" ht="15">
      <c r="A174" s="100">
        <v>64215</v>
      </c>
      <c r="B174" s="101" t="s">
        <v>253</v>
      </c>
      <c r="C174" s="110">
        <v>0</v>
      </c>
      <c r="D174" s="110">
        <v>0</v>
      </c>
      <c r="E174" s="110">
        <v>2856000</v>
      </c>
      <c r="F174" s="110">
        <v>2856000</v>
      </c>
      <c r="G174" s="110">
        <v>0</v>
      </c>
      <c r="H174" s="111">
        <v>0</v>
      </c>
    </row>
    <row r="175" spans="1:8" ht="15">
      <c r="A175" s="100">
        <v>6422</v>
      </c>
      <c r="B175" s="101" t="s">
        <v>324</v>
      </c>
      <c r="C175" s="110">
        <v>0</v>
      </c>
      <c r="D175" s="110">
        <v>0</v>
      </c>
      <c r="E175" s="110">
        <v>20788454</v>
      </c>
      <c r="F175" s="110">
        <v>20788454</v>
      </c>
      <c r="G175" s="110">
        <v>0</v>
      </c>
      <c r="H175" s="111">
        <v>0</v>
      </c>
    </row>
    <row r="176" spans="1:8" ht="15">
      <c r="A176" s="100">
        <v>64222</v>
      </c>
      <c r="B176" s="101" t="s">
        <v>325</v>
      </c>
      <c r="C176" s="110">
        <v>0</v>
      </c>
      <c r="D176" s="110">
        <v>0</v>
      </c>
      <c r="E176" s="110">
        <v>20788454</v>
      </c>
      <c r="F176" s="110">
        <v>20788454</v>
      </c>
      <c r="G176" s="110">
        <v>0</v>
      </c>
      <c r="H176" s="111">
        <v>0</v>
      </c>
    </row>
    <row r="177" spans="1:8" ht="15">
      <c r="A177" s="100">
        <v>64223</v>
      </c>
      <c r="B177" s="101" t="s">
        <v>326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1">
        <v>0</v>
      </c>
    </row>
    <row r="178" spans="1:8" ht="15">
      <c r="A178" s="100">
        <v>6423</v>
      </c>
      <c r="B178" s="101" t="s">
        <v>327</v>
      </c>
      <c r="C178" s="110">
        <v>0</v>
      </c>
      <c r="D178" s="110">
        <v>0</v>
      </c>
      <c r="E178" s="110">
        <v>28264366</v>
      </c>
      <c r="F178" s="110">
        <v>28264366</v>
      </c>
      <c r="G178" s="110">
        <v>0</v>
      </c>
      <c r="H178" s="111">
        <v>0</v>
      </c>
    </row>
    <row r="179" spans="1:8" ht="15">
      <c r="A179" s="100">
        <v>64231</v>
      </c>
      <c r="B179" s="101" t="s">
        <v>328</v>
      </c>
      <c r="C179" s="110">
        <v>0</v>
      </c>
      <c r="D179" s="110">
        <v>0</v>
      </c>
      <c r="E179" s="110">
        <v>9038000</v>
      </c>
      <c r="F179" s="110">
        <v>9038000</v>
      </c>
      <c r="G179" s="110">
        <v>0</v>
      </c>
      <c r="H179" s="111">
        <v>0</v>
      </c>
    </row>
    <row r="180" spans="1:8" ht="15">
      <c r="A180" s="100">
        <v>64232</v>
      </c>
      <c r="B180" s="101" t="s">
        <v>297</v>
      </c>
      <c r="C180" s="110">
        <v>0</v>
      </c>
      <c r="D180" s="110">
        <v>0</v>
      </c>
      <c r="E180" s="110">
        <v>14813366</v>
      </c>
      <c r="F180" s="110">
        <v>14813366</v>
      </c>
      <c r="G180" s="110">
        <v>0</v>
      </c>
      <c r="H180" s="111">
        <v>0</v>
      </c>
    </row>
    <row r="181" spans="1:8" ht="15">
      <c r="A181" s="100">
        <v>64233</v>
      </c>
      <c r="B181" s="101" t="s">
        <v>298</v>
      </c>
      <c r="C181" s="110">
        <v>0</v>
      </c>
      <c r="D181" s="110">
        <v>0</v>
      </c>
      <c r="E181" s="110">
        <v>4413000</v>
      </c>
      <c r="F181" s="110">
        <v>4413000</v>
      </c>
      <c r="G181" s="110">
        <v>0</v>
      </c>
      <c r="H181" s="111">
        <v>0</v>
      </c>
    </row>
    <row r="182" spans="1:8" ht="15">
      <c r="A182" s="100">
        <v>64235</v>
      </c>
      <c r="B182" s="101" t="s">
        <v>329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1">
        <v>0</v>
      </c>
    </row>
    <row r="183" spans="1:8" ht="15">
      <c r="A183" s="100">
        <v>6424</v>
      </c>
      <c r="B183" s="101" t="s">
        <v>302</v>
      </c>
      <c r="C183" s="110">
        <v>0</v>
      </c>
      <c r="D183" s="110">
        <v>0</v>
      </c>
      <c r="E183" s="110">
        <v>3268210</v>
      </c>
      <c r="F183" s="110">
        <v>3268210</v>
      </c>
      <c r="G183" s="110">
        <v>0</v>
      </c>
      <c r="H183" s="111">
        <v>0</v>
      </c>
    </row>
    <row r="184" spans="1:8" ht="15">
      <c r="A184" s="100">
        <v>6425</v>
      </c>
      <c r="B184" s="101" t="s">
        <v>330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1">
        <v>0</v>
      </c>
    </row>
    <row r="185" spans="1:8" ht="15">
      <c r="A185" s="100">
        <v>6427</v>
      </c>
      <c r="B185" s="101" t="s">
        <v>306</v>
      </c>
      <c r="C185" s="110">
        <v>0</v>
      </c>
      <c r="D185" s="110">
        <v>0</v>
      </c>
      <c r="E185" s="110">
        <v>265270441</v>
      </c>
      <c r="F185" s="110">
        <v>265270441</v>
      </c>
      <c r="G185" s="110">
        <v>0</v>
      </c>
      <c r="H185" s="111">
        <v>0</v>
      </c>
    </row>
    <row r="186" spans="1:8" ht="15">
      <c r="A186" s="100">
        <v>64271</v>
      </c>
      <c r="B186" s="101" t="s">
        <v>331</v>
      </c>
      <c r="C186" s="110">
        <v>0</v>
      </c>
      <c r="D186" s="110">
        <v>0</v>
      </c>
      <c r="E186" s="110">
        <v>1443000</v>
      </c>
      <c r="F186" s="110">
        <v>1443000</v>
      </c>
      <c r="G186" s="110">
        <v>0</v>
      </c>
      <c r="H186" s="111">
        <v>0</v>
      </c>
    </row>
    <row r="187" spans="1:8" ht="15">
      <c r="A187" s="100">
        <v>64272</v>
      </c>
      <c r="B187" s="101" t="s">
        <v>307</v>
      </c>
      <c r="C187" s="110">
        <v>0</v>
      </c>
      <c r="D187" s="110">
        <v>0</v>
      </c>
      <c r="E187" s="110">
        <v>9951117</v>
      </c>
      <c r="F187" s="110">
        <v>9951117</v>
      </c>
      <c r="G187" s="110">
        <v>0</v>
      </c>
      <c r="H187" s="111">
        <v>0</v>
      </c>
    </row>
    <row r="188" spans="1:8" ht="15">
      <c r="A188" s="100">
        <v>64273</v>
      </c>
      <c r="B188" s="101" t="s">
        <v>332</v>
      </c>
      <c r="C188" s="110">
        <v>0</v>
      </c>
      <c r="D188" s="110">
        <v>0</v>
      </c>
      <c r="E188" s="110">
        <v>7571099</v>
      </c>
      <c r="F188" s="110">
        <v>7571099</v>
      </c>
      <c r="G188" s="110">
        <v>0</v>
      </c>
      <c r="H188" s="111">
        <v>0</v>
      </c>
    </row>
    <row r="189" spans="1:8" ht="15">
      <c r="A189" s="100">
        <v>64274</v>
      </c>
      <c r="B189" s="101" t="s">
        <v>358</v>
      </c>
      <c r="C189" s="110">
        <v>0</v>
      </c>
      <c r="D189" s="110">
        <v>0</v>
      </c>
      <c r="E189" s="110">
        <v>1620000</v>
      </c>
      <c r="F189" s="110">
        <v>1620000</v>
      </c>
      <c r="G189" s="110">
        <v>0</v>
      </c>
      <c r="H189" s="111">
        <v>0</v>
      </c>
    </row>
    <row r="190" spans="1:8" ht="15">
      <c r="A190" s="100">
        <v>64275</v>
      </c>
      <c r="B190" s="101" t="s">
        <v>333</v>
      </c>
      <c r="C190" s="110">
        <v>0</v>
      </c>
      <c r="D190" s="110">
        <v>0</v>
      </c>
      <c r="E190" s="110">
        <v>46827273</v>
      </c>
      <c r="F190" s="110">
        <v>46827273</v>
      </c>
      <c r="G190" s="110">
        <v>0</v>
      </c>
      <c r="H190" s="111">
        <v>0</v>
      </c>
    </row>
    <row r="191" spans="1:8" ht="15">
      <c r="A191" s="100">
        <v>64276</v>
      </c>
      <c r="B191" s="101" t="s">
        <v>334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1">
        <v>0</v>
      </c>
    </row>
    <row r="192" spans="1:8" ht="15">
      <c r="A192" s="100">
        <v>64277</v>
      </c>
      <c r="B192" s="101" t="s">
        <v>335</v>
      </c>
      <c r="C192" s="110">
        <v>0</v>
      </c>
      <c r="D192" s="110">
        <v>0</v>
      </c>
      <c r="E192" s="110">
        <v>30000</v>
      </c>
      <c r="F192" s="110">
        <v>30000</v>
      </c>
      <c r="G192" s="110">
        <v>0</v>
      </c>
      <c r="H192" s="111">
        <v>0</v>
      </c>
    </row>
    <row r="193" spans="1:8" ht="15">
      <c r="A193" s="100">
        <v>64278</v>
      </c>
      <c r="B193" s="101" t="s">
        <v>336</v>
      </c>
      <c r="C193" s="110">
        <v>0</v>
      </c>
      <c r="D193" s="110">
        <v>0</v>
      </c>
      <c r="E193" s="110">
        <v>197827952</v>
      </c>
      <c r="F193" s="110">
        <v>197827952</v>
      </c>
      <c r="G193" s="110">
        <v>0</v>
      </c>
      <c r="H193" s="111">
        <v>0</v>
      </c>
    </row>
    <row r="194" spans="1:8" ht="15">
      <c r="A194" s="100">
        <v>6428</v>
      </c>
      <c r="B194" s="101" t="s">
        <v>312</v>
      </c>
      <c r="C194" s="110">
        <v>0</v>
      </c>
      <c r="D194" s="110">
        <v>0</v>
      </c>
      <c r="E194" s="110">
        <v>215843322</v>
      </c>
      <c r="F194" s="110">
        <v>215843322</v>
      </c>
      <c r="G194" s="110">
        <v>0</v>
      </c>
      <c r="H194" s="111">
        <v>0</v>
      </c>
    </row>
    <row r="195" spans="1:8" ht="15">
      <c r="A195" s="100">
        <v>64282</v>
      </c>
      <c r="B195" s="101" t="s">
        <v>337</v>
      </c>
      <c r="C195" s="110">
        <v>0</v>
      </c>
      <c r="D195" s="110">
        <v>0</v>
      </c>
      <c r="E195" s="110">
        <v>68700728</v>
      </c>
      <c r="F195" s="110">
        <v>68700728</v>
      </c>
      <c r="G195" s="110">
        <v>0</v>
      </c>
      <c r="H195" s="111">
        <v>0</v>
      </c>
    </row>
    <row r="196" spans="1:8" ht="15">
      <c r="A196" s="100">
        <v>64283</v>
      </c>
      <c r="B196" s="101" t="s">
        <v>338</v>
      </c>
      <c r="C196" s="110">
        <v>0</v>
      </c>
      <c r="D196" s="110">
        <v>0</v>
      </c>
      <c r="E196" s="110">
        <v>35007999</v>
      </c>
      <c r="F196" s="110">
        <v>35007999</v>
      </c>
      <c r="G196" s="110">
        <v>0</v>
      </c>
      <c r="H196" s="111">
        <v>0</v>
      </c>
    </row>
    <row r="197" spans="1:8" ht="15">
      <c r="A197" s="100">
        <v>64284</v>
      </c>
      <c r="B197" s="101" t="s">
        <v>339</v>
      </c>
      <c r="C197" s="110">
        <v>0</v>
      </c>
      <c r="D197" s="110">
        <v>0</v>
      </c>
      <c r="E197" s="110">
        <v>4709595</v>
      </c>
      <c r="F197" s="110">
        <v>4709595</v>
      </c>
      <c r="G197" s="110">
        <v>0</v>
      </c>
      <c r="H197" s="111">
        <v>0</v>
      </c>
    </row>
    <row r="198" spans="1:8" ht="15">
      <c r="A198" s="100">
        <v>64285</v>
      </c>
      <c r="B198" s="101" t="s">
        <v>313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1">
        <v>0</v>
      </c>
    </row>
    <row r="199" spans="1:8" ht="15">
      <c r="A199" s="100">
        <v>64287</v>
      </c>
      <c r="B199" s="101" t="s">
        <v>340</v>
      </c>
      <c r="C199" s="110">
        <v>0</v>
      </c>
      <c r="D199" s="110">
        <v>0</v>
      </c>
      <c r="E199" s="110">
        <v>79500000</v>
      </c>
      <c r="F199" s="110">
        <v>79500000</v>
      </c>
      <c r="G199" s="110">
        <v>0</v>
      </c>
      <c r="H199" s="111">
        <v>0</v>
      </c>
    </row>
    <row r="200" spans="1:8" ht="15">
      <c r="A200" s="100">
        <v>64288</v>
      </c>
      <c r="B200" s="101" t="s">
        <v>312</v>
      </c>
      <c r="C200" s="110">
        <v>0</v>
      </c>
      <c r="D200" s="110">
        <v>0</v>
      </c>
      <c r="E200" s="110">
        <v>27925000</v>
      </c>
      <c r="F200" s="110">
        <v>27925000</v>
      </c>
      <c r="G200" s="110">
        <v>0</v>
      </c>
      <c r="H200" s="111">
        <v>0</v>
      </c>
    </row>
    <row r="201" spans="1:8" ht="15">
      <c r="A201" s="100">
        <v>821</v>
      </c>
      <c r="B201" s="101" t="s">
        <v>341</v>
      </c>
      <c r="C201" s="110">
        <v>0</v>
      </c>
      <c r="D201" s="110">
        <v>0</v>
      </c>
      <c r="E201" s="110">
        <v>1158289805</v>
      </c>
      <c r="F201" s="110">
        <v>1158289805</v>
      </c>
      <c r="G201" s="110">
        <v>0</v>
      </c>
      <c r="H201" s="111">
        <v>0</v>
      </c>
    </row>
    <row r="202" spans="1:8" ht="15">
      <c r="A202" s="100">
        <v>8211</v>
      </c>
      <c r="B202" s="101" t="s">
        <v>342</v>
      </c>
      <c r="C202" s="110">
        <v>0</v>
      </c>
      <c r="D202" s="110">
        <v>0</v>
      </c>
      <c r="E202" s="110">
        <v>1158289805</v>
      </c>
      <c r="F202" s="110">
        <v>1158289805</v>
      </c>
      <c r="G202" s="110">
        <v>0</v>
      </c>
      <c r="H202" s="111">
        <v>0</v>
      </c>
    </row>
    <row r="203" spans="1:8" ht="15">
      <c r="A203" s="100">
        <v>911</v>
      </c>
      <c r="B203" s="101" t="s">
        <v>343</v>
      </c>
      <c r="C203" s="110">
        <v>0</v>
      </c>
      <c r="D203" s="110">
        <v>0</v>
      </c>
      <c r="E203" s="110">
        <v>44849637418</v>
      </c>
      <c r="F203" s="110">
        <v>44849637418</v>
      </c>
      <c r="G203" s="110">
        <v>0</v>
      </c>
      <c r="H203" s="111">
        <v>0</v>
      </c>
    </row>
    <row r="204" spans="1:8" ht="15">
      <c r="A204" s="100">
        <v>9111</v>
      </c>
      <c r="B204" s="101" t="s">
        <v>344</v>
      </c>
      <c r="C204" s="110">
        <v>0</v>
      </c>
      <c r="D204" s="110">
        <v>0</v>
      </c>
      <c r="E204" s="110">
        <v>40917759274</v>
      </c>
      <c r="F204" s="110">
        <v>40917759274</v>
      </c>
      <c r="G204" s="110">
        <v>0</v>
      </c>
      <c r="H204" s="111">
        <v>0</v>
      </c>
    </row>
    <row r="205" spans="1:8" ht="15">
      <c r="A205" s="100">
        <v>9112</v>
      </c>
      <c r="B205" s="101" t="s">
        <v>345</v>
      </c>
      <c r="C205" s="110">
        <v>0</v>
      </c>
      <c r="D205" s="110">
        <v>0</v>
      </c>
      <c r="E205" s="110">
        <v>351964366</v>
      </c>
      <c r="F205" s="110">
        <v>351964366</v>
      </c>
      <c r="G205" s="110">
        <v>0</v>
      </c>
      <c r="H205" s="111">
        <v>0</v>
      </c>
    </row>
    <row r="206" spans="1:8" ht="15">
      <c r="A206" s="100">
        <v>9113</v>
      </c>
      <c r="B206" s="101" t="s">
        <v>346</v>
      </c>
      <c r="C206" s="110">
        <v>0</v>
      </c>
      <c r="D206" s="110">
        <v>0</v>
      </c>
      <c r="E206" s="110">
        <v>2327130002</v>
      </c>
      <c r="F206" s="110">
        <v>2327130002</v>
      </c>
      <c r="G206" s="110">
        <v>0</v>
      </c>
      <c r="H206" s="111">
        <v>0</v>
      </c>
    </row>
    <row r="207" spans="1:8" ht="15.75" thickBot="1">
      <c r="A207" s="102">
        <v>9114</v>
      </c>
      <c r="B207" s="103" t="s">
        <v>359</v>
      </c>
      <c r="C207" s="112">
        <v>0</v>
      </c>
      <c r="D207" s="112">
        <v>0</v>
      </c>
      <c r="E207" s="112">
        <v>1252783776</v>
      </c>
      <c r="F207" s="112">
        <v>1252783776</v>
      </c>
      <c r="G207" s="112">
        <v>0</v>
      </c>
      <c r="H207" s="113">
        <v>0</v>
      </c>
    </row>
  </sheetData>
  <mergeCells count="12">
    <mergeCell ref="E3:H3"/>
    <mergeCell ref="A1:D1"/>
    <mergeCell ref="A2:D2"/>
    <mergeCell ref="E1:H1"/>
    <mergeCell ref="E2:H2"/>
    <mergeCell ref="A5:H5"/>
    <mergeCell ref="A6:H6"/>
    <mergeCell ref="A8:A9"/>
    <mergeCell ref="B8:B9"/>
    <mergeCell ref="C8:D8"/>
    <mergeCell ref="E8:F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THIEN</cp:lastModifiedBy>
  <cp:lastPrinted>2012-10-22T04:03:51Z</cp:lastPrinted>
  <dcterms:created xsi:type="dcterms:W3CDTF">2006-11-13T03:33:56Z</dcterms:created>
  <dcterms:modified xsi:type="dcterms:W3CDTF">2012-10-23T01:48:58Z</dcterms:modified>
  <cp:category/>
  <cp:version/>
  <cp:contentType/>
  <cp:contentStatus/>
</cp:coreProperties>
</file>