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2"/>
  </bookViews>
  <sheets>
    <sheet name="CanDoiKeToan" sheetId="1" r:id="rId1"/>
    <sheet name="KetQuaKinhDoanh" sheetId="2" r:id="rId2"/>
    <sheet name="Luuchuyentiente" sheetId="3" r:id="rId3"/>
    <sheet name="Candoiphatsinh" sheetId="4" r:id="rId4"/>
  </sheets>
  <definedNames>
    <definedName name="_xlnm.Print_Titles" localSheetId="0">'CanDoiKeToan'!$8:$8</definedName>
    <definedName name="_xlnm.Print_Titles" localSheetId="2">'Luuchuyentiente'!$8:$9</definedName>
  </definedNames>
  <calcPr fullCalcOnLoad="1"/>
</workbook>
</file>

<file path=xl/sharedStrings.xml><?xml version="1.0" encoding="utf-8"?>
<sst xmlns="http://schemas.openxmlformats.org/spreadsheetml/2006/main" count="490" uniqueCount="403">
  <si>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</si>
  <si>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</si>
  <si>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</si>
  <si>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</si>
  <si>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</si>
  <si>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</si>
  <si>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</si>
  <si>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</si>
  <si>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</si>
  <si>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</si>
  <si>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</si>
  <si>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</si>
  <si>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</si>
  <si>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</si>
  <si>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</si>
  <si>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</si>
  <si>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</si>
  <si>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</si>
  <si>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</si>
  <si>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</si>
  <si>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</si>
  <si>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</si>
  <si>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</si>
  <si>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</si>
  <si>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</si>
  <si>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</si>
  <si>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</si>
  <si>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</si>
  <si>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</si>
  <si>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</si>
  <si>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</si>
  <si>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</si>
  <si>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</si>
  <si>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</si>
  <si>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</si>
  <si>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</si>
  <si>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</si>
  <si>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</si>
  <si>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</si>
  <si>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</si>
  <si>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</si>
  <si>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</si>
  <si>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</si>
  <si>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</si>
  <si>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</si>
  <si>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</si>
  <si>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</si>
  <si>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</si>
  <si>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</si>
  <si>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</si>
  <si>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</si>
  <si>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</si>
  <si>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</si>
  <si>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</si>
  <si>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</si>
  <si>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</si>
  <si>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</si>
  <si>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</si>
  <si>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</si>
  <si>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</si>
  <si>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</si>
  <si>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</si>
  <si>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</si>
  <si>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</si>
  <si>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</si>
  <si>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</si>
  <si>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</si>
  <si>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</si>
  <si>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</si>
  <si>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</si>
  <si>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</si>
  <si>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</si>
  <si>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</si>
  <si>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</si>
  <si>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</si>
  <si>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</si>
  <si>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</si>
  <si>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</si>
  <si>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</si>
  <si>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</si>
  <si>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</si>
  <si>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</si>
  <si>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</si>
  <si>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</si>
  <si>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</si>
  <si>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</si>
  <si>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</si>
  <si>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</si>
  <si>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</si>
  <si>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</si>
  <si>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</si>
  <si>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</si>
  <si>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</si>
  <si>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</si>
  <si>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</si>
  <si>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</si>
  <si>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</si>
  <si>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</si>
  <si>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</si>
  <si>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</si>
  <si>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</si>
  <si>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</si>
  <si>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</si>
  <si>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</si>
  <si>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</si>
  <si>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</si>
  <si>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</si>
  <si>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</si>
  <si>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</si>
  <si>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</si>
  <si>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</si>
  <si>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</si>
  <si>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</si>
  <si>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</si>
  <si>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</si>
  <si>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</si>
  <si>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</si>
  <si>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</si>
  <si>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</si>
  <si>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</si>
  <si>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</si>
  <si>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</si>
  <si>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</si>
  <si>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</si>
  <si>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</si>
  <si>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</si>
  <si>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</si>
  <si>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</si>
  <si>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</si>
  <si>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</si>
  <si>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</si>
  <si>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</si>
  <si>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</si>
  <si>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</si>
  <si>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</si>
  <si>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</si>
  <si>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</si>
  <si>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</si>
  <si>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</si>
  <si>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</si>
  <si>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</si>
  <si>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</si>
  <si>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</si>
  <si>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</si>
  <si>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</si>
  <si>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</si>
  <si>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</si>
  <si>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</si>
  <si>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</si>
  <si>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</si>
  <si>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</si>
  <si>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</si>
  <si>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</si>
  <si>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</si>
  <si>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</si>
  <si>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</si>
  <si>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</si>
  <si>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</si>
  <si>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</si>
  <si>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</si>
  <si>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</si>
  <si>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</si>
  <si>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</si>
  <si>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</si>
  <si>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</si>
  <si>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</si>
  <si>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</si>
  <si>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</si>
  <si>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C«ng ty Cæ PhÇn C¶ng C¸t L¸i</t>
  </si>
  <si>
    <t>(Ban hµnh theo Q§ sè 15/2006/Q§-BTC</t>
  </si>
  <si>
    <t>ngµy 20 th¸ng 03 n¨m 2006 cña Bé Tµi chÝnh)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</si>
  <si>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</si>
  <si>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</si>
  <si>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</si>
  <si>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</si>
  <si>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</si>
  <si>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</si>
  <si>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</si>
  <si>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</si>
  <si>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</si>
  <si>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</si>
  <si>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</si>
  <si>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</si>
  <si>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</si>
  <si>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</si>
  <si>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</si>
  <si>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</si>
  <si>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</si>
  <si>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</si>
  <si>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</si>
  <si>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</si>
  <si>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</si>
  <si>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</si>
  <si>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</si>
  <si>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</si>
  <si>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</si>
  <si>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</si>
  <si>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</si>
  <si>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</si>
  <si>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</si>
  <si>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</si>
  <si>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</si>
  <si>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</si>
  <si>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</si>
  <si>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</si>
  <si>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</si>
  <si>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</si>
  <si>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</si>
  <si>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</si>
  <si>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</si>
  <si>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</si>
  <si>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</si>
  <si>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</si>
  <si>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</si>
  <si>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</si>
  <si>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</si>
  <si>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</si>
  <si>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</si>
  <si>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</si>
  <si>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</si>
  <si>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</si>
  <si>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</si>
  <si>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</si>
  <si>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</si>
  <si>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</si>
  <si>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</si>
  <si>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</si>
  <si>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</si>
  <si>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</si>
  <si>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</si>
  <si>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</si>
  <si>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</si>
  <si>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</si>
  <si>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</si>
  <si>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</si>
  <si>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</si>
  <si>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</si>
  <si>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</si>
  <si>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</si>
  <si>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</si>
  <si>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</si>
  <si>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</si>
  <si>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</si>
  <si>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</si>
  <si>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</si>
  <si>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</si>
  <si>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</si>
  <si>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</si>
  <si>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</si>
  <si>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</si>
  <si>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</si>
  <si>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</si>
  <si>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</si>
  <si>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</si>
  <si>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</si>
  <si>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</si>
  <si>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</si>
  <si>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</si>
  <si>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</si>
  <si>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</si>
  <si>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</si>
  <si>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</si>
  <si>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</si>
  <si>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</si>
  <si>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</si>
  <si>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</si>
  <si>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</si>
  <si>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</si>
  <si>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</si>
  <si>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</si>
  <si>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</si>
  <si>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</si>
  <si>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</si>
  <si>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</si>
  <si>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</si>
  <si>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</si>
  <si>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</si>
  <si>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</si>
  <si>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</si>
  <si>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</si>
  <si>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</si>
  <si>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</si>
  <si>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</si>
  <si>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</si>
  <si>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</si>
  <si>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</si>
  <si>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</si>
  <si>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</si>
  <si>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</si>
  <si>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</si>
  <si>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</si>
  <si>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</si>
  <si>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</si>
  <si>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</si>
  <si>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</si>
  <si>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</si>
  <si>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</si>
  <si>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</si>
  <si>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</si>
  <si>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</si>
  <si>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</si>
  <si>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</si>
  <si>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</si>
  <si>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</si>
  <si>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</si>
  <si>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</si>
  <si>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</si>
  <si>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</si>
  <si>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</si>
  <si>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</si>
  <si>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 xml:space="preserve">Chi phÝ mua, thuª ngoµi (vËn t¶i quèc tÕ)                                                                                        </t>
  </si>
  <si>
    <t xml:space="preserve">Gi¸ vèn hµng b¸n (VËn t¶i quèc tÕ)                                                                                               </t>
  </si>
  <si>
    <t xml:space="preserve">X¸c ®Þnh kÕt qu¶ kinh doanh (VËn t¶i quèc tÕ)                                                                                    </t>
  </si>
  <si>
    <t>Mẫu số B 03 – DN</t>
  </si>
  <si>
    <t>BÁO CÁO LƯU CHUYỂN TIỀN TỆ</t>
  </si>
  <si>
    <t>Chỉ tiêu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</si>
  <si>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</si>
  <si>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</si>
  <si>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</si>
  <si>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</si>
  <si>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</si>
  <si>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-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</si>
  <si>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</si>
  <si>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</si>
  <si>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</si>
  <si>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</si>
  <si>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</si>
  <si>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</si>
  <si>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</si>
  <si>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</si>
  <si>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</si>
  <si>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</si>
  <si>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</si>
  <si>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</si>
  <si>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</si>
  <si>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</si>
  <si>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</si>
  <si>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</si>
  <si>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</si>
  <si>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</si>
  <si>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</si>
  <si>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</si>
  <si>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</si>
  <si>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</si>
  <si>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</si>
  <si>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</si>
  <si>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</si>
  <si>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</si>
  <si>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</si>
  <si>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</si>
  <si>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</si>
  <si>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</si>
  <si>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</si>
  <si>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</si>
  <si>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</si>
  <si>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 MÉu sè S06-DN</t>
  </si>
  <si>
    <t xml:space="preserve">Söa ch÷a lín TSC§                                                                                                                </t>
  </si>
  <si>
    <t xml:space="preserve">Doanh thu n©ng h¹ container cÈu RTG 6+1                                                                                          </t>
  </si>
  <si>
    <t xml:space="preserve">Chi phÝ nguyªn nh©n c«ng trùc tiÕp (L¸i CÈu RTG)                                                                                 </t>
  </si>
  <si>
    <t xml:space="preserve">Chi phÝ b»ng tiÒn kh¸c (CÈu RTG)                                                                                                 </t>
  </si>
  <si>
    <t xml:space="preserve">ThuÕ thu nhËp c¸ nh©n khÇu trõ 5% tõ tiÒn cæ tøc                                                                                 </t>
  </si>
  <si>
    <t xml:space="preserve">Chi phÝ nguyªn nh©n c«ng trùc tiÕp (Ho¹t ®éng vËn t¶i)                                                                           </t>
  </si>
  <si>
    <t xml:space="preserve">Chi phÝ  söa ch÷a CÈu KE                                                                                                         </t>
  </si>
  <si>
    <t xml:space="preserve">§iÖn cÇu tµu                                                                                                                     </t>
  </si>
  <si>
    <t xml:space="preserve">§iÖn cÈu RTG                                                                                                                     </t>
  </si>
  <si>
    <t xml:space="preserve">Chi phÝ s¶n xuÊt kinh doanh dë dang (VËn t¶i hµng ho¸)                                                                           </t>
  </si>
  <si>
    <t xml:space="preserve">Doanh thu vËn t¶i                                                                                                                </t>
  </si>
  <si>
    <t xml:space="preserve">Chi phÝ nguyªn vËt liÖu trùc tiÕp xe ®Çu kÐo                                                                                     </t>
  </si>
  <si>
    <t xml:space="preserve">Chi phÝ  söa ch÷a xe ®Çu kÐo                                                                                                     </t>
  </si>
  <si>
    <t xml:space="preserve">Chi phÝ  söa ch÷a CÈu Kocks                                                                                                      </t>
  </si>
  <si>
    <t xml:space="preserve">Chi phÝ  söa ch÷a CÈu RTG 6+1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</si>
  <si>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</si>
  <si>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(VËn t¶i hµng ho¸)                                                                                         </t>
  </si>
  <si>
    <t xml:space="preserve">N­íc                                                                                                                             </t>
  </si>
  <si>
    <t>B¶ng C§PS c¸c tµi kho¶n cã lòy kÕ</t>
  </si>
  <si>
    <t xml:space="preserve">Chi phÝ  söa ch÷a xe, cÈu                                                                                                        </t>
  </si>
  <si>
    <t>Lưu chuyển tiền thuần từ hoạt ñộng ñầu tư</t>
  </si>
  <si>
    <t>Năm 2013</t>
  </si>
  <si>
    <t>A</t>
  </si>
  <si>
    <t>B</t>
  </si>
  <si>
    <t>C</t>
  </si>
  <si>
    <t>Luỹ kế</t>
  </si>
  <si>
    <t>Người lập biểu</t>
  </si>
  <si>
    <t>Lý Ngọc Tuyền</t>
  </si>
  <si>
    <t xml:space="preserve">  1. Tiền mặt</t>
  </si>
  <si>
    <t xml:space="preserve">  2. Tiền gửi ngân hàng</t>
  </si>
  <si>
    <t>2. Dự phòng giảm giá đầu tư ngắn hạn (*) (2)</t>
  </si>
  <si>
    <t xml:space="preserve">                  Kế toán trưởng</t>
  </si>
  <si>
    <t>Quý 4</t>
  </si>
  <si>
    <t>Tp.HCM, ngày 16 tháng 04 năm 2014</t>
  </si>
  <si>
    <t>Tại ngày 31 tháng 03 năm 2014</t>
  </si>
  <si>
    <t>Từ ngày 01/01/2014 đến 31/03/2014</t>
  </si>
  <si>
    <t>Quý 1</t>
  </si>
  <si>
    <t>Năm 2014</t>
  </si>
  <si>
    <t>Quý 1 năm 2014</t>
  </si>
  <si>
    <t>Tõ ngµy: 01/01/2014 ®Õn ngµy: 31/03/2014</t>
  </si>
  <si>
    <t xml:space="preserve">CÇm cè ,ký quü, ký c­îc ng¾n h¹n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</si>
  <si>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</si>
  <si>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HN TMCP Qu©n §éi - CN An Phó                                                                                                     </t>
  </si>
  <si>
    <t>Lòy kÕ tõ ®Çu n¨m TC ®Õn cuèi kú</t>
  </si>
  <si>
    <t>Lk nî</t>
  </si>
  <si>
    <t>Lk cã</t>
  </si>
  <si>
    <t xml:space="preserve">C¸c lo¹i thuÕ kh¸c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</si>
</sst>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25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sz val="12"/>
      <name val="VNI-Times"/>
      <family val="0"/>
    </font>
    <font>
      <b/>
      <sz val="16"/>
      <name val="Times New Roman"/>
      <family val="1"/>
    </font>
    <font>
      <sz val="10"/>
      <name val="Arial"/>
      <family val="0"/>
    </font>
    <font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185" fontId="5" fillId="0" borderId="0" xfId="0" applyNumberFormat="1" applyFont="1" applyAlignment="1">
      <alignment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4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41" fontId="19" fillId="0" borderId="3" xfId="16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41" fontId="5" fillId="0" borderId="3" xfId="16" applyFont="1" applyBorder="1" applyAlignment="1">
      <alignment horizontal="left" vertical="top" wrapText="1"/>
    </xf>
    <xf numFmtId="0" fontId="5" fillId="0" borderId="3" xfId="0" applyFont="1" applyBorder="1" applyAlignment="1">
      <alignment horizontal="justify" vertical="top" wrapText="1"/>
    </xf>
    <xf numFmtId="41" fontId="5" fillId="0" borderId="3" xfId="16" applyFont="1" applyBorder="1" applyAlignment="1">
      <alignment horizontal="right" vertical="top" wrapText="1"/>
    </xf>
    <xf numFmtId="41" fontId="20" fillId="0" borderId="3" xfId="16" applyFont="1" applyBorder="1" applyAlignment="1">
      <alignment horizontal="left"/>
    </xf>
    <xf numFmtId="0" fontId="18" fillId="0" borderId="3" xfId="0" applyFont="1" applyBorder="1" applyAlignment="1">
      <alignment horizontal="center" vertical="top" wrapText="1"/>
    </xf>
    <xf numFmtId="41" fontId="18" fillId="0" borderId="3" xfId="16" applyFont="1" applyBorder="1" applyAlignment="1">
      <alignment horizontal="left" vertical="top" wrapText="1"/>
    </xf>
    <xf numFmtId="0" fontId="9" fillId="0" borderId="3" xfId="0" applyFont="1" applyBorder="1" applyAlignment="1">
      <alignment horizontal="justify" vertical="top" wrapText="1"/>
    </xf>
    <xf numFmtId="41" fontId="21" fillId="0" borderId="3" xfId="16" applyFont="1" applyBorder="1" applyAlignment="1">
      <alignment horizontal="left"/>
    </xf>
    <xf numFmtId="193" fontId="19" fillId="0" borderId="3" xfId="16" applyNumberFormat="1" applyFont="1" applyBorder="1" applyAlignment="1">
      <alignment/>
    </xf>
    <xf numFmtId="41" fontId="9" fillId="0" borderId="3" xfId="16" applyFont="1" applyBorder="1" applyAlignment="1">
      <alignment horizontal="left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1" fontId="19" fillId="0" borderId="4" xfId="16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185" fontId="9" fillId="0" borderId="2" xfId="15" applyNumberFormat="1" applyFont="1" applyBorder="1" applyAlignment="1">
      <alignment vertical="top" wrapText="1"/>
    </xf>
    <xf numFmtId="185" fontId="9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85" fontId="9" fillId="0" borderId="4" xfId="15" applyNumberFormat="1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185" fontId="5" fillId="0" borderId="2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vertical="top" wrapText="1"/>
    </xf>
    <xf numFmtId="0" fontId="5" fillId="0" borderId="3" xfId="0" applyFont="1" applyBorder="1" applyAlignment="1" quotePrefix="1">
      <alignment horizontal="center" vertical="top" wrapText="1"/>
    </xf>
    <xf numFmtId="185" fontId="5" fillId="0" borderId="3" xfId="15" applyNumberFormat="1" applyFont="1" applyBorder="1" applyAlignment="1">
      <alignment horizontal="right" vertical="top" wrapText="1"/>
    </xf>
    <xf numFmtId="185" fontId="9" fillId="0" borderId="3" xfId="15" applyNumberFormat="1" applyFont="1" applyBorder="1" applyAlignment="1">
      <alignment horizontal="right" vertical="top" wrapText="1"/>
    </xf>
    <xf numFmtId="185" fontId="6" fillId="0" borderId="3" xfId="15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17" fillId="0" borderId="0" xfId="0" applyFont="1" applyAlignment="1">
      <alignment horizontal="right" indent="1"/>
    </xf>
    <xf numFmtId="41" fontId="5" fillId="0" borderId="4" xfId="16" applyFont="1" applyBorder="1" applyAlignment="1">
      <alignment horizontal="right" vertical="top" wrapText="1"/>
    </xf>
    <xf numFmtId="185" fontId="5" fillId="0" borderId="3" xfId="15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185" fontId="5" fillId="0" borderId="3" xfId="15" applyNumberFormat="1" applyFont="1" applyFill="1" applyBorder="1" applyAlignment="1">
      <alignment horizontal="left" vertical="top" wrapText="1"/>
    </xf>
    <xf numFmtId="185" fontId="9" fillId="0" borderId="3" xfId="15" applyNumberFormat="1" applyFont="1" applyBorder="1" applyAlignment="1">
      <alignment horizontal="left" vertical="top" wrapText="1"/>
    </xf>
    <xf numFmtId="185" fontId="5" fillId="0" borderId="4" xfId="15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41" fontId="19" fillId="0" borderId="0" xfId="16" applyFont="1" applyBorder="1" applyAlignment="1">
      <alignment horizontal="left"/>
    </xf>
    <xf numFmtId="41" fontId="5" fillId="0" borderId="0" xfId="16" applyFont="1" applyBorder="1" applyAlignment="1">
      <alignment horizontal="left" vertical="top" wrapText="1"/>
    </xf>
    <xf numFmtId="41" fontId="5" fillId="0" borderId="0" xfId="16" applyFont="1" applyBorder="1" applyAlignment="1">
      <alignment horizontal="right" vertical="top" wrapText="1"/>
    </xf>
    <xf numFmtId="41" fontId="20" fillId="0" borderId="0" xfId="16" applyFont="1" applyBorder="1" applyAlignment="1">
      <alignment horizontal="left"/>
    </xf>
    <xf numFmtId="41" fontId="18" fillId="0" borderId="0" xfId="16" applyFont="1" applyBorder="1" applyAlignment="1">
      <alignment horizontal="left" vertical="top" wrapText="1"/>
    </xf>
    <xf numFmtId="41" fontId="20" fillId="0" borderId="0" xfId="16" applyFont="1" applyFill="1" applyBorder="1" applyAlignment="1">
      <alignment horizontal="left"/>
    </xf>
    <xf numFmtId="41" fontId="5" fillId="0" borderId="0" xfId="16" applyFont="1" applyFill="1" applyBorder="1" applyAlignment="1">
      <alignment horizontal="left" vertical="top" wrapText="1"/>
    </xf>
    <xf numFmtId="41" fontId="5" fillId="0" borderId="0" xfId="16" applyFont="1" applyFill="1" applyBorder="1" applyAlignment="1">
      <alignment horizontal="right" vertical="top" wrapText="1"/>
    </xf>
    <xf numFmtId="41" fontId="18" fillId="0" borderId="0" xfId="16" applyFont="1" applyFill="1" applyBorder="1" applyAlignment="1">
      <alignment horizontal="left" vertical="top" wrapText="1"/>
    </xf>
    <xf numFmtId="41" fontId="21" fillId="0" borderId="0" xfId="16" applyFont="1" applyFill="1" applyBorder="1" applyAlignment="1">
      <alignment horizontal="left"/>
    </xf>
    <xf numFmtId="41" fontId="5" fillId="0" borderId="5" xfId="16" applyFont="1" applyFill="1" applyBorder="1" applyAlignment="1">
      <alignment horizontal="right" vertical="top" wrapText="1"/>
    </xf>
    <xf numFmtId="41" fontId="9" fillId="0" borderId="0" xfId="16" applyFont="1" applyBorder="1" applyAlignment="1">
      <alignment horizontal="left" vertical="top" wrapText="1"/>
    </xf>
    <xf numFmtId="41" fontId="19" fillId="0" borderId="5" xfId="16" applyFont="1" applyBorder="1" applyAlignment="1">
      <alignment horizontal="left"/>
    </xf>
    <xf numFmtId="185" fontId="9" fillId="0" borderId="6" xfId="15" applyNumberFormat="1" applyFont="1" applyBorder="1" applyAlignment="1">
      <alignment horizontal="right" vertical="top" wrapText="1"/>
    </xf>
    <xf numFmtId="185" fontId="5" fillId="0" borderId="2" xfId="15" applyNumberFormat="1" applyFont="1" applyBorder="1" applyAlignment="1">
      <alignment horizontal="right" vertical="top" wrapText="1"/>
    </xf>
    <xf numFmtId="185" fontId="5" fillId="0" borderId="7" xfId="15" applyNumberFormat="1" applyFont="1" applyBorder="1" applyAlignment="1">
      <alignment horizontal="right" vertical="top" wrapText="1"/>
    </xf>
    <xf numFmtId="185" fontId="9" fillId="0" borderId="7" xfId="15" applyNumberFormat="1" applyFont="1" applyBorder="1" applyAlignment="1">
      <alignment horizontal="right" vertical="top" wrapText="1"/>
    </xf>
    <xf numFmtId="185" fontId="6" fillId="0" borderId="7" xfId="15" applyNumberFormat="1" applyFont="1" applyBorder="1" applyAlignment="1">
      <alignment horizontal="right" vertical="top" wrapText="1"/>
    </xf>
    <xf numFmtId="41" fontId="20" fillId="0" borderId="3" xfId="16" applyFont="1" applyFill="1" applyBorder="1" applyAlignment="1">
      <alignment horizontal="left"/>
    </xf>
    <xf numFmtId="41" fontId="5" fillId="0" borderId="3" xfId="16" applyFont="1" applyFill="1" applyBorder="1" applyAlignment="1">
      <alignment horizontal="left" vertical="top" wrapText="1"/>
    </xf>
    <xf numFmtId="41" fontId="5" fillId="0" borderId="3" xfId="16" applyFont="1" applyFill="1" applyBorder="1" applyAlignment="1">
      <alignment horizontal="right" vertical="top" wrapText="1"/>
    </xf>
    <xf numFmtId="41" fontId="18" fillId="0" borderId="3" xfId="16" applyFont="1" applyFill="1" applyBorder="1" applyAlignment="1">
      <alignment horizontal="left" vertical="top" wrapText="1"/>
    </xf>
    <xf numFmtId="41" fontId="21" fillId="0" borderId="3" xfId="16" applyFont="1" applyFill="1" applyBorder="1" applyAlignment="1">
      <alignment horizontal="left"/>
    </xf>
    <xf numFmtId="41" fontId="5" fillId="0" borderId="4" xfId="16" applyFont="1" applyFill="1" applyBorder="1" applyAlignment="1">
      <alignment horizontal="right" vertical="top" wrapText="1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85" fontId="9" fillId="0" borderId="8" xfId="15" applyNumberFormat="1" applyFont="1" applyBorder="1" applyAlignment="1">
      <alignment horizontal="right" vertical="top" wrapText="1"/>
    </xf>
    <xf numFmtId="41" fontId="5" fillId="0" borderId="8" xfId="16" applyFont="1" applyFill="1" applyBorder="1" applyAlignment="1">
      <alignment horizontal="left" vertical="top" wrapText="1"/>
    </xf>
    <xf numFmtId="185" fontId="5" fillId="0" borderId="9" xfId="15" applyNumberFormat="1" applyFont="1" applyBorder="1" applyAlignment="1">
      <alignment horizontal="right" vertical="top" wrapText="1"/>
    </xf>
    <xf numFmtId="185" fontId="5" fillId="0" borderId="8" xfId="15" applyNumberFormat="1" applyFont="1" applyBorder="1" applyAlignment="1">
      <alignment horizontal="right" vertical="top" wrapText="1"/>
    </xf>
    <xf numFmtId="185" fontId="6" fillId="0" borderId="8" xfId="15" applyNumberFormat="1" applyFont="1" applyBorder="1" applyAlignment="1">
      <alignment horizontal="right" vertical="top" wrapText="1"/>
    </xf>
    <xf numFmtId="185" fontId="9" fillId="0" borderId="10" xfId="15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41" fontId="19" fillId="0" borderId="8" xfId="16" applyFont="1" applyBorder="1" applyAlignment="1">
      <alignment horizontal="left"/>
    </xf>
    <xf numFmtId="41" fontId="5" fillId="0" borderId="8" xfId="16" applyFont="1" applyBorder="1" applyAlignment="1">
      <alignment horizontal="left" vertical="top" wrapText="1"/>
    </xf>
    <xf numFmtId="41" fontId="5" fillId="0" borderId="8" xfId="16" applyFont="1" applyBorder="1" applyAlignment="1">
      <alignment horizontal="right" vertical="top" wrapText="1"/>
    </xf>
    <xf numFmtId="185" fontId="9" fillId="0" borderId="3" xfId="15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185" fontId="9" fillId="0" borderId="7" xfId="15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/>
    </xf>
    <xf numFmtId="41" fontId="5" fillId="0" borderId="3" xfId="16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1" fontId="20" fillId="0" borderId="8" xfId="16" applyFont="1" applyBorder="1" applyAlignment="1">
      <alignment horizontal="left"/>
    </xf>
    <xf numFmtId="41" fontId="18" fillId="0" borderId="8" xfId="16" applyFont="1" applyBorder="1" applyAlignment="1">
      <alignment horizontal="left" vertical="top" wrapText="1"/>
    </xf>
    <xf numFmtId="41" fontId="20" fillId="0" borderId="8" xfId="16" applyFont="1" applyFill="1" applyBorder="1" applyAlignment="1">
      <alignment horizontal="left"/>
    </xf>
    <xf numFmtId="41" fontId="5" fillId="0" borderId="8" xfId="16" applyFont="1" applyFill="1" applyBorder="1" applyAlignment="1">
      <alignment horizontal="right" vertical="top" wrapText="1"/>
    </xf>
    <xf numFmtId="41" fontId="18" fillId="0" borderId="8" xfId="16" applyFont="1" applyFill="1" applyBorder="1" applyAlignment="1">
      <alignment horizontal="left" vertical="top" wrapText="1"/>
    </xf>
    <xf numFmtId="41" fontId="21" fillId="0" borderId="8" xfId="16" applyFont="1" applyFill="1" applyBorder="1" applyAlignment="1">
      <alignment horizontal="left"/>
    </xf>
    <xf numFmtId="41" fontId="5" fillId="0" borderId="10" xfId="16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41" fontId="20" fillId="0" borderId="3" xfId="16" applyFont="1" applyFill="1" applyBorder="1" applyAlignment="1">
      <alignment horizontal="left"/>
    </xf>
    <xf numFmtId="41" fontId="5" fillId="0" borderId="3" xfId="16" applyFont="1" applyFill="1" applyBorder="1" applyAlignment="1">
      <alignment horizontal="left" vertical="top" wrapText="1"/>
    </xf>
    <xf numFmtId="41" fontId="9" fillId="0" borderId="8" xfId="16" applyFont="1" applyBorder="1" applyAlignment="1">
      <alignment horizontal="left" vertical="top" wrapText="1"/>
    </xf>
    <xf numFmtId="41" fontId="19" fillId="0" borderId="10" xfId="16" applyFont="1" applyBorder="1" applyAlignment="1">
      <alignment horizontal="left"/>
    </xf>
    <xf numFmtId="41" fontId="5" fillId="0" borderId="2" xfId="16" applyFont="1" applyFill="1" applyBorder="1" applyAlignment="1">
      <alignment horizontal="right" vertical="top" wrapText="1"/>
    </xf>
    <xf numFmtId="0" fontId="23" fillId="0" borderId="0" xfId="21">
      <alignment/>
      <protection/>
    </xf>
    <xf numFmtId="0" fontId="14" fillId="2" borderId="13" xfId="21" applyFont="1" applyFill="1" applyBorder="1" applyAlignment="1">
      <alignment horizontal="center" vertical="center"/>
      <protection/>
    </xf>
    <xf numFmtId="0" fontId="13" fillId="2" borderId="13" xfId="21" applyFont="1" applyFill="1" applyBorder="1" applyAlignment="1">
      <alignment horizontal="center" vertical="center"/>
      <protection/>
    </xf>
    <xf numFmtId="0" fontId="14" fillId="0" borderId="14" xfId="21" applyFont="1" applyBorder="1" applyAlignment="1">
      <alignment horizontal="left"/>
      <protection/>
    </xf>
    <xf numFmtId="0" fontId="14" fillId="0" borderId="13" xfId="21" applyFont="1" applyBorder="1" applyAlignment="1">
      <alignment horizontal="left"/>
      <protection/>
    </xf>
    <xf numFmtId="0" fontId="14" fillId="0" borderId="15" xfId="21" applyFont="1" applyBorder="1" applyAlignment="1">
      <alignment horizontal="left"/>
      <protection/>
    </xf>
    <xf numFmtId="0" fontId="14" fillId="0" borderId="16" xfId="21" applyFont="1" applyBorder="1" applyAlignment="1">
      <alignment horizontal="left"/>
      <protection/>
    </xf>
    <xf numFmtId="0" fontId="5" fillId="0" borderId="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85" fontId="9" fillId="0" borderId="8" xfId="15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1" fontId="9" fillId="0" borderId="8" xfId="0" applyNumberFormat="1" applyFont="1" applyBorder="1" applyAlignment="1">
      <alignment horizontal="left" vertical="top" wrapText="1"/>
    </xf>
    <xf numFmtId="1" fontId="9" fillId="0" borderId="7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1" fontId="5" fillId="0" borderId="8" xfId="16" applyFont="1" applyFill="1" applyBorder="1" applyAlignment="1">
      <alignment horizontal="left" vertical="top" wrapText="1"/>
    </xf>
    <xf numFmtId="41" fontId="5" fillId="0" borderId="3" xfId="16" applyFont="1" applyFill="1" applyBorder="1" applyAlignment="1">
      <alignment horizontal="left" vertical="top" wrapText="1"/>
    </xf>
    <xf numFmtId="41" fontId="5" fillId="0" borderId="0" xfId="16" applyFont="1" applyFill="1" applyBorder="1" applyAlignment="1">
      <alignment horizontal="left" vertical="top" wrapText="1"/>
    </xf>
    <xf numFmtId="0" fontId="14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11" fillId="0" borderId="0" xfId="21" applyFont="1" applyAlignment="1">
      <alignment/>
      <protection/>
    </xf>
    <xf numFmtId="0" fontId="13" fillId="0" borderId="0" xfId="21" applyFont="1" applyAlignment="1">
      <alignment/>
      <protection/>
    </xf>
    <xf numFmtId="0" fontId="12" fillId="0" borderId="0" xfId="21" applyFont="1" applyAlignment="1">
      <alignment horizontal="center" vertical="center"/>
      <protection/>
    </xf>
    <xf numFmtId="0" fontId="14" fillId="2" borderId="19" xfId="21" applyFont="1" applyFill="1" applyBorder="1" applyAlignment="1">
      <alignment horizontal="center" vertical="center"/>
      <protection/>
    </xf>
    <xf numFmtId="0" fontId="14" fillId="2" borderId="20" xfId="21" applyFont="1" applyFill="1" applyBorder="1" applyAlignment="1">
      <alignment horizontal="center" vertical="center"/>
      <protection/>
    </xf>
    <xf numFmtId="0" fontId="14" fillId="2" borderId="21" xfId="21" applyFont="1" applyFill="1" applyBorder="1" applyAlignment="1">
      <alignment horizontal="center" vertical="center"/>
      <protection/>
    </xf>
    <xf numFmtId="0" fontId="14" fillId="2" borderId="14" xfId="21" applyFont="1" applyFill="1" applyBorder="1" applyAlignment="1">
      <alignment horizontal="center" vertical="center"/>
      <protection/>
    </xf>
    <xf numFmtId="0" fontId="14" fillId="2" borderId="13" xfId="21" applyFont="1" applyFill="1" applyBorder="1" applyAlignment="1">
      <alignment horizontal="center" vertical="center"/>
      <protection/>
    </xf>
    <xf numFmtId="0" fontId="14" fillId="2" borderId="22" xfId="21" applyFont="1" applyFill="1" applyBorder="1" applyAlignment="1">
      <alignment horizontal="center" vertical="center"/>
      <protection/>
    </xf>
    <xf numFmtId="195" fontId="24" fillId="0" borderId="13" xfId="15" applyNumberFormat="1" applyFont="1" applyBorder="1" applyAlignment="1">
      <alignment horizontal="right"/>
    </xf>
    <xf numFmtId="195" fontId="24" fillId="0" borderId="22" xfId="15" applyNumberFormat="1" applyFont="1" applyBorder="1" applyAlignment="1">
      <alignment horizontal="right"/>
    </xf>
    <xf numFmtId="195" fontId="24" fillId="0" borderId="16" xfId="15" applyNumberFormat="1" applyFont="1" applyBorder="1" applyAlignment="1">
      <alignment horizontal="right"/>
    </xf>
    <xf numFmtId="195" fontId="24" fillId="0" borderId="23" xfId="15" applyNumberFormat="1" applyFont="1" applyBorder="1" applyAlignment="1">
      <alignment horizontal="right"/>
    </xf>
    <xf numFmtId="185" fontId="5" fillId="0" borderId="3" xfId="15" applyNumberFormat="1" applyFont="1" applyFill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03">
      <selection activeCell="E78" sqref="E78"/>
    </sheetView>
  </sheetViews>
  <sheetFormatPr defaultColWidth="9.140625" defaultRowHeight="15"/>
  <cols>
    <col min="1" max="1" width="28.421875" style="2" customWidth="1"/>
    <col min="2" max="2" width="18.00390625" style="2" customWidth="1"/>
    <col min="3" max="3" width="6.140625" style="2" customWidth="1"/>
    <col min="4" max="4" width="7.421875" style="2" customWidth="1"/>
    <col min="5" max="5" width="20.7109375" style="2" customWidth="1"/>
    <col min="6" max="6" width="20.57421875" style="2" customWidth="1"/>
    <col min="7" max="7" width="22.57421875" style="2" customWidth="1"/>
    <col min="8" max="16384" width="9.140625" style="2" customWidth="1"/>
  </cols>
  <sheetData>
    <row r="1" spans="1:6" ht="16.5" customHeight="1">
      <c r="A1" s="166" t="s">
        <v>150</v>
      </c>
      <c r="B1" s="166"/>
      <c r="C1" s="8"/>
      <c r="D1" s="8"/>
      <c r="E1" s="159" t="s">
        <v>143</v>
      </c>
      <c r="F1" s="159"/>
    </row>
    <row r="2" spans="1:6" ht="15" customHeight="1">
      <c r="A2" s="3"/>
      <c r="B2" s="3"/>
      <c r="C2" s="87"/>
      <c r="D2" s="87"/>
      <c r="E2" s="160" t="s">
        <v>144</v>
      </c>
      <c r="F2" s="160"/>
    </row>
    <row r="3" spans="1:6" ht="15" customHeight="1">
      <c r="A3" s="3"/>
      <c r="B3" s="3"/>
      <c r="C3" s="87"/>
      <c r="D3" s="87"/>
      <c r="E3" s="160" t="s">
        <v>145</v>
      </c>
      <c r="F3" s="160"/>
    </row>
    <row r="4" spans="1:3" ht="9" customHeight="1">
      <c r="A4" s="3"/>
      <c r="B4" s="3"/>
      <c r="C4" s="4"/>
    </row>
    <row r="5" spans="1:6" s="12" customFormat="1" ht="21" customHeight="1">
      <c r="A5" s="158" t="s">
        <v>0</v>
      </c>
      <c r="B5" s="158"/>
      <c r="C5" s="158"/>
      <c r="D5" s="158"/>
      <c r="E5" s="158"/>
      <c r="F5" s="158"/>
    </row>
    <row r="6" spans="1:6" s="12" customFormat="1" ht="16.5">
      <c r="A6" s="157" t="s">
        <v>390</v>
      </c>
      <c r="B6" s="157"/>
      <c r="C6" s="157"/>
      <c r="D6" s="157"/>
      <c r="E6" s="157"/>
      <c r="F6" s="157"/>
    </row>
    <row r="7" s="12" customFormat="1" ht="16.5">
      <c r="F7" s="18" t="s">
        <v>149</v>
      </c>
    </row>
    <row r="8" spans="1:6" s="12" customFormat="1" ht="30" customHeight="1">
      <c r="A8" s="167" t="s">
        <v>1</v>
      </c>
      <c r="B8" s="168"/>
      <c r="C8" s="35" t="s">
        <v>142</v>
      </c>
      <c r="D8" s="59" t="s">
        <v>2</v>
      </c>
      <c r="E8" s="35" t="s">
        <v>152</v>
      </c>
      <c r="F8" s="35" t="s">
        <v>151</v>
      </c>
    </row>
    <row r="9" spans="1:6" s="12" customFormat="1" ht="16.5">
      <c r="A9" s="155">
        <v>1</v>
      </c>
      <c r="B9" s="156"/>
      <c r="C9" s="37">
        <v>2</v>
      </c>
      <c r="D9" s="37">
        <v>3</v>
      </c>
      <c r="E9" s="37">
        <v>4</v>
      </c>
      <c r="F9" s="37">
        <v>5</v>
      </c>
    </row>
    <row r="10" spans="1:6" s="12" customFormat="1" ht="30.75" customHeight="1">
      <c r="A10" s="181" t="s">
        <v>3</v>
      </c>
      <c r="B10" s="182"/>
      <c r="C10" s="60">
        <v>100</v>
      </c>
      <c r="D10" s="60"/>
      <c r="E10" s="61">
        <f>E11+E15+E18+E25+E28</f>
        <v>51415606146</v>
      </c>
      <c r="F10" s="61">
        <f>F11+F15+F18+F25+F28</f>
        <v>57643696948</v>
      </c>
    </row>
    <row r="11" spans="1:6" s="14" customFormat="1" ht="18.75" customHeight="1">
      <c r="A11" s="171" t="s">
        <v>4</v>
      </c>
      <c r="B11" s="172"/>
      <c r="C11" s="42">
        <v>110</v>
      </c>
      <c r="D11" s="42"/>
      <c r="E11" s="62">
        <f>E12+E13+E14</f>
        <v>13406281368</v>
      </c>
      <c r="F11" s="62">
        <f>F12+F13+F14</f>
        <v>34964256185</v>
      </c>
    </row>
    <row r="12" spans="1:6" s="12" customFormat="1" ht="18.75" customHeight="1">
      <c r="A12" s="162" t="s">
        <v>384</v>
      </c>
      <c r="B12" s="163"/>
      <c r="C12" s="44">
        <v>111</v>
      </c>
      <c r="D12" s="44" t="s">
        <v>5</v>
      </c>
      <c r="E12" s="63">
        <v>502518371</v>
      </c>
      <c r="F12" s="63">
        <v>750442098</v>
      </c>
    </row>
    <row r="13" spans="1:6" s="12" customFormat="1" ht="18.75" customHeight="1">
      <c r="A13" s="162" t="s">
        <v>385</v>
      </c>
      <c r="B13" s="163"/>
      <c r="C13" s="44"/>
      <c r="D13" s="44"/>
      <c r="E13" s="63">
        <v>7003762997</v>
      </c>
      <c r="F13" s="63">
        <v>9213814087</v>
      </c>
    </row>
    <row r="14" spans="1:6" s="12" customFormat="1" ht="18.75" customHeight="1">
      <c r="A14" s="162" t="s">
        <v>158</v>
      </c>
      <c r="B14" s="163"/>
      <c r="C14" s="44">
        <v>112</v>
      </c>
      <c r="D14" s="44"/>
      <c r="E14" s="63">
        <v>5900000000</v>
      </c>
      <c r="F14" s="63">
        <v>25000000000</v>
      </c>
    </row>
    <row r="15" spans="1:6" s="12" customFormat="1" ht="18.75" customHeight="1">
      <c r="A15" s="171" t="s">
        <v>6</v>
      </c>
      <c r="B15" s="172"/>
      <c r="C15" s="42">
        <v>120</v>
      </c>
      <c r="D15" s="44" t="s">
        <v>7</v>
      </c>
      <c r="E15" s="62">
        <f>SUM(E16:E17)</f>
        <v>0</v>
      </c>
      <c r="F15" s="62">
        <f>SUM(F16:F17)</f>
        <v>0</v>
      </c>
    </row>
    <row r="16" spans="1:6" s="12" customFormat="1" ht="18.75" customHeight="1">
      <c r="A16" s="162" t="s">
        <v>8</v>
      </c>
      <c r="B16" s="163"/>
      <c r="C16" s="44">
        <v>121</v>
      </c>
      <c r="D16" s="44"/>
      <c r="E16" s="63"/>
      <c r="F16" s="63"/>
    </row>
    <row r="17" spans="1:6" s="12" customFormat="1" ht="18.75" customHeight="1">
      <c r="A17" s="161" t="s">
        <v>386</v>
      </c>
      <c r="B17" s="150"/>
      <c r="C17" s="44">
        <v>129</v>
      </c>
      <c r="D17" s="44"/>
      <c r="E17" s="63"/>
      <c r="F17" s="63"/>
    </row>
    <row r="18" spans="1:6" s="12" customFormat="1" ht="18.75" customHeight="1">
      <c r="A18" s="171" t="s">
        <v>9</v>
      </c>
      <c r="B18" s="172"/>
      <c r="C18" s="42">
        <v>130</v>
      </c>
      <c r="D18" s="42"/>
      <c r="E18" s="62">
        <f>SUM(E19:E24)</f>
        <v>35570443751</v>
      </c>
      <c r="F18" s="62">
        <f>SUM(F19:F24)</f>
        <v>20163906864</v>
      </c>
    </row>
    <row r="19" spans="1:6" s="12" customFormat="1" ht="18.75" customHeight="1">
      <c r="A19" s="162" t="s">
        <v>10</v>
      </c>
      <c r="B19" s="163"/>
      <c r="C19" s="44">
        <v>131</v>
      </c>
      <c r="D19" s="44"/>
      <c r="E19" s="63">
        <v>18516401742</v>
      </c>
      <c r="F19" s="63">
        <v>12965080886</v>
      </c>
    </row>
    <row r="20" spans="1:6" s="12" customFormat="1" ht="18.75" customHeight="1">
      <c r="A20" s="162" t="s">
        <v>11</v>
      </c>
      <c r="B20" s="163"/>
      <c r="C20" s="44">
        <v>132</v>
      </c>
      <c r="D20" s="44"/>
      <c r="E20" s="63">
        <v>5280704377</v>
      </c>
      <c r="F20" s="63">
        <v>6761409710</v>
      </c>
    </row>
    <row r="21" spans="1:6" s="12" customFormat="1" ht="18.75" customHeight="1">
      <c r="A21" s="162" t="s">
        <v>12</v>
      </c>
      <c r="B21" s="163"/>
      <c r="C21" s="44">
        <v>133</v>
      </c>
      <c r="D21" s="44"/>
      <c r="E21" s="63"/>
      <c r="F21" s="63"/>
    </row>
    <row r="22" spans="1:6" s="12" customFormat="1" ht="18.75" customHeight="1">
      <c r="A22" s="162" t="s">
        <v>13</v>
      </c>
      <c r="B22" s="163"/>
      <c r="C22" s="44">
        <v>134</v>
      </c>
      <c r="D22" s="44"/>
      <c r="E22" s="63"/>
      <c r="F22" s="63"/>
    </row>
    <row r="23" spans="1:6" s="12" customFormat="1" ht="18.75" customHeight="1">
      <c r="A23" s="162" t="s">
        <v>14</v>
      </c>
      <c r="B23" s="163"/>
      <c r="C23" s="44">
        <v>135</v>
      </c>
      <c r="D23" s="44" t="s">
        <v>15</v>
      </c>
      <c r="E23" s="207">
        <f>371735642+11401601990</f>
        <v>11773337632</v>
      </c>
      <c r="F23" s="63">
        <v>437416268</v>
      </c>
    </row>
    <row r="24" spans="1:6" s="12" customFormat="1" ht="18.75" customHeight="1">
      <c r="A24" s="162" t="s">
        <v>16</v>
      </c>
      <c r="B24" s="163"/>
      <c r="C24" s="44">
        <v>139</v>
      </c>
      <c r="D24" s="44"/>
      <c r="E24" s="63"/>
      <c r="F24" s="63"/>
    </row>
    <row r="25" spans="1:6" s="12" customFormat="1" ht="18.75" customHeight="1">
      <c r="A25" s="171" t="s">
        <v>17</v>
      </c>
      <c r="B25" s="172"/>
      <c r="C25" s="42">
        <v>140</v>
      </c>
      <c r="D25" s="44"/>
      <c r="E25" s="62">
        <f>SUM(E26:E27)</f>
        <v>0</v>
      </c>
      <c r="F25" s="62">
        <f>SUM(F26:F27)</f>
        <v>0</v>
      </c>
    </row>
    <row r="26" spans="1:6" s="12" customFormat="1" ht="18.75" customHeight="1">
      <c r="A26" s="162" t="s">
        <v>18</v>
      </c>
      <c r="B26" s="163"/>
      <c r="C26" s="44">
        <v>141</v>
      </c>
      <c r="D26" s="44" t="s">
        <v>19</v>
      </c>
      <c r="E26" s="63">
        <v>0</v>
      </c>
      <c r="F26" s="63">
        <v>0</v>
      </c>
    </row>
    <row r="27" spans="1:6" s="12" customFormat="1" ht="18.75" customHeight="1">
      <c r="A27" s="162" t="s">
        <v>20</v>
      </c>
      <c r="B27" s="163"/>
      <c r="C27" s="44">
        <v>149</v>
      </c>
      <c r="D27" s="44"/>
      <c r="E27" s="63"/>
      <c r="F27" s="63"/>
    </row>
    <row r="28" spans="1:6" s="12" customFormat="1" ht="18.75" customHeight="1">
      <c r="A28" s="171" t="s">
        <v>21</v>
      </c>
      <c r="B28" s="172"/>
      <c r="C28" s="42">
        <v>150</v>
      </c>
      <c r="D28" s="42"/>
      <c r="E28" s="62">
        <f>SUM(E29:E33)</f>
        <v>2438881027</v>
      </c>
      <c r="F28" s="62">
        <f>SUM(F29:F33)</f>
        <v>2515533899</v>
      </c>
    </row>
    <row r="29" spans="1:6" s="12" customFormat="1" ht="18.75" customHeight="1">
      <c r="A29" s="162" t="s">
        <v>22</v>
      </c>
      <c r="B29" s="163"/>
      <c r="C29" s="44">
        <v>151</v>
      </c>
      <c r="D29" s="44"/>
      <c r="E29" s="63">
        <v>1582019306</v>
      </c>
      <c r="F29" s="63">
        <v>2300303404</v>
      </c>
    </row>
    <row r="30" spans="1:6" s="12" customFormat="1" ht="18.75" customHeight="1">
      <c r="A30" s="162" t="s">
        <v>23</v>
      </c>
      <c r="B30" s="163"/>
      <c r="C30" s="44">
        <v>152</v>
      </c>
      <c r="D30" s="44"/>
      <c r="E30" s="63">
        <v>0</v>
      </c>
      <c r="F30" s="63">
        <v>0</v>
      </c>
    </row>
    <row r="31" spans="1:6" s="12" customFormat="1" ht="18.75" customHeight="1">
      <c r="A31" s="162" t="s">
        <v>24</v>
      </c>
      <c r="B31" s="163"/>
      <c r="C31" s="44">
        <v>154</v>
      </c>
      <c r="D31" s="44" t="s">
        <v>25</v>
      </c>
      <c r="E31" s="63">
        <v>0</v>
      </c>
      <c r="F31" s="63">
        <v>0</v>
      </c>
    </row>
    <row r="32" spans="1:6" s="12" customFormat="1" ht="18.75" customHeight="1">
      <c r="A32" s="162" t="s">
        <v>160</v>
      </c>
      <c r="B32" s="163"/>
      <c r="C32" s="44">
        <v>157</v>
      </c>
      <c r="D32" s="44"/>
      <c r="E32" s="63"/>
      <c r="F32" s="63"/>
    </row>
    <row r="33" spans="1:6" s="12" customFormat="1" ht="18.75" customHeight="1">
      <c r="A33" s="162" t="s">
        <v>159</v>
      </c>
      <c r="B33" s="163"/>
      <c r="C33" s="44">
        <v>158</v>
      </c>
      <c r="D33" s="44"/>
      <c r="E33" s="63">
        <f>714666546+142195175</f>
        <v>856861721</v>
      </c>
      <c r="F33" s="63">
        <f>27730495+187500000</f>
        <v>215230495</v>
      </c>
    </row>
    <row r="34" spans="1:6" s="12" customFormat="1" ht="30.75" customHeight="1">
      <c r="A34" s="171" t="s">
        <v>26</v>
      </c>
      <c r="B34" s="172"/>
      <c r="C34" s="42">
        <v>200</v>
      </c>
      <c r="D34" s="42"/>
      <c r="E34" s="62">
        <f>E35+E41+E52+E55+E60</f>
        <v>461338169985</v>
      </c>
      <c r="F34" s="62">
        <f>F35+F41+F52+F55+F60</f>
        <v>457555999050</v>
      </c>
    </row>
    <row r="35" spans="1:6" s="12" customFormat="1" ht="18.75" customHeight="1">
      <c r="A35" s="171" t="s">
        <v>27</v>
      </c>
      <c r="B35" s="172"/>
      <c r="C35" s="42">
        <v>210</v>
      </c>
      <c r="D35" s="42"/>
      <c r="E35" s="62">
        <f>SUM(E36:E40)</f>
        <v>0</v>
      </c>
      <c r="F35" s="62">
        <f>SUM(F36:F40)</f>
        <v>0</v>
      </c>
    </row>
    <row r="36" spans="1:6" s="12" customFormat="1" ht="18.75" customHeight="1">
      <c r="A36" s="162" t="s">
        <v>28</v>
      </c>
      <c r="B36" s="163"/>
      <c r="C36" s="44">
        <v>211</v>
      </c>
      <c r="D36" s="44"/>
      <c r="E36" s="63"/>
      <c r="F36" s="63"/>
    </row>
    <row r="37" spans="1:6" s="12" customFormat="1" ht="18.75" customHeight="1">
      <c r="A37" s="162" t="s">
        <v>29</v>
      </c>
      <c r="B37" s="163"/>
      <c r="C37" s="44">
        <v>212</v>
      </c>
      <c r="D37" s="44"/>
      <c r="E37" s="63"/>
      <c r="F37" s="63"/>
    </row>
    <row r="38" spans="1:6" s="12" customFormat="1" ht="18.75" customHeight="1">
      <c r="A38" s="162" t="s">
        <v>30</v>
      </c>
      <c r="B38" s="163"/>
      <c r="C38" s="44">
        <v>213</v>
      </c>
      <c r="D38" s="44" t="s">
        <v>31</v>
      </c>
      <c r="E38" s="63"/>
      <c r="F38" s="63"/>
    </row>
    <row r="39" spans="1:6" s="12" customFormat="1" ht="18.75" customHeight="1">
      <c r="A39" s="162" t="s">
        <v>32</v>
      </c>
      <c r="B39" s="163"/>
      <c r="C39" s="44">
        <v>218</v>
      </c>
      <c r="D39" s="44" t="s">
        <v>33</v>
      </c>
      <c r="E39" s="63"/>
      <c r="F39" s="63"/>
    </row>
    <row r="40" spans="1:6" s="12" customFormat="1" ht="18.75" customHeight="1">
      <c r="A40" s="162" t="s">
        <v>34</v>
      </c>
      <c r="B40" s="163"/>
      <c r="C40" s="44">
        <v>219</v>
      </c>
      <c r="D40" s="44"/>
      <c r="E40" s="63"/>
      <c r="F40" s="63"/>
    </row>
    <row r="41" spans="1:6" s="12" customFormat="1" ht="18.75" customHeight="1">
      <c r="A41" s="171" t="s">
        <v>35</v>
      </c>
      <c r="B41" s="172"/>
      <c r="C41" s="42">
        <v>220</v>
      </c>
      <c r="D41" s="42"/>
      <c r="E41" s="62">
        <f>E42+E45+E48+E51</f>
        <v>435776680557</v>
      </c>
      <c r="F41" s="62">
        <f>F42+F45+F48+F51</f>
        <v>451680563210</v>
      </c>
    </row>
    <row r="42" spans="1:6" s="12" customFormat="1" ht="18.75" customHeight="1">
      <c r="A42" s="176" t="s">
        <v>36</v>
      </c>
      <c r="B42" s="176"/>
      <c r="C42" s="44">
        <v>221</v>
      </c>
      <c r="D42" s="44" t="s">
        <v>37</v>
      </c>
      <c r="E42" s="63">
        <f>E43+E44</f>
        <v>365788056635</v>
      </c>
      <c r="F42" s="63">
        <f>F43+F44</f>
        <v>375291064539</v>
      </c>
    </row>
    <row r="43" spans="1:6" s="12" customFormat="1" ht="18.75" customHeight="1">
      <c r="A43" s="176" t="s">
        <v>38</v>
      </c>
      <c r="B43" s="176"/>
      <c r="C43" s="44">
        <v>222</v>
      </c>
      <c r="D43" s="44"/>
      <c r="E43" s="63">
        <v>510571565763</v>
      </c>
      <c r="F43" s="63">
        <v>510571565763</v>
      </c>
    </row>
    <row r="44" spans="1:6" s="12" customFormat="1" ht="18.75" customHeight="1">
      <c r="A44" s="175" t="s">
        <v>39</v>
      </c>
      <c r="B44" s="175"/>
      <c r="C44" s="57">
        <v>223</v>
      </c>
      <c r="D44" s="57"/>
      <c r="E44" s="69">
        <v>-144783509128</v>
      </c>
      <c r="F44" s="69">
        <v>-135280501224</v>
      </c>
    </row>
    <row r="45" spans="1:6" s="12" customFormat="1" ht="18.75" customHeight="1">
      <c r="A45" s="176" t="s">
        <v>40</v>
      </c>
      <c r="B45" s="176"/>
      <c r="C45" s="44">
        <v>224</v>
      </c>
      <c r="D45" s="44" t="s">
        <v>41</v>
      </c>
      <c r="E45" s="62">
        <f>E46+E47</f>
        <v>0</v>
      </c>
      <c r="F45" s="62">
        <f>F46+F47</f>
        <v>0</v>
      </c>
    </row>
    <row r="46" spans="1:6" s="12" customFormat="1" ht="18.75" customHeight="1">
      <c r="A46" s="162" t="s">
        <v>38</v>
      </c>
      <c r="B46" s="163"/>
      <c r="C46" s="44">
        <v>225</v>
      </c>
      <c r="D46" s="44"/>
      <c r="E46" s="63"/>
      <c r="F46" s="63"/>
    </row>
    <row r="47" spans="1:6" s="12" customFormat="1" ht="18.75" customHeight="1">
      <c r="A47" s="162" t="s">
        <v>39</v>
      </c>
      <c r="B47" s="163"/>
      <c r="C47" s="44">
        <v>226</v>
      </c>
      <c r="D47" s="44"/>
      <c r="E47" s="63"/>
      <c r="F47" s="63"/>
    </row>
    <row r="48" spans="1:6" s="12" customFormat="1" ht="18.75" customHeight="1">
      <c r="A48" s="162" t="s">
        <v>42</v>
      </c>
      <c r="B48" s="163"/>
      <c r="C48" s="44">
        <v>227</v>
      </c>
      <c r="D48" s="44" t="s">
        <v>43</v>
      </c>
      <c r="E48" s="63">
        <f>E49+E50</f>
        <v>69988623922</v>
      </c>
      <c r="F48" s="63">
        <f>F49+F50</f>
        <v>70384785944</v>
      </c>
    </row>
    <row r="49" spans="1:6" s="12" customFormat="1" ht="18.75" customHeight="1">
      <c r="A49" s="162" t="s">
        <v>38</v>
      </c>
      <c r="B49" s="163"/>
      <c r="C49" s="44">
        <v>228</v>
      </c>
      <c r="D49" s="44"/>
      <c r="E49" s="63">
        <v>79232404441</v>
      </c>
      <c r="F49" s="63">
        <v>79232404441</v>
      </c>
    </row>
    <row r="50" spans="1:6" s="12" customFormat="1" ht="18.75" customHeight="1">
      <c r="A50" s="162" t="s">
        <v>39</v>
      </c>
      <c r="B50" s="163"/>
      <c r="C50" s="44">
        <v>229</v>
      </c>
      <c r="D50" s="44"/>
      <c r="E50" s="63">
        <v>-9243780519</v>
      </c>
      <c r="F50" s="63">
        <v>-8847618497</v>
      </c>
    </row>
    <row r="51" spans="1:6" s="12" customFormat="1" ht="18.75" customHeight="1">
      <c r="A51" s="162" t="s">
        <v>44</v>
      </c>
      <c r="B51" s="163"/>
      <c r="C51" s="44">
        <v>230</v>
      </c>
      <c r="D51" s="44" t="s">
        <v>45</v>
      </c>
      <c r="E51" s="63">
        <v>0</v>
      </c>
      <c r="F51" s="63">
        <v>6004712727</v>
      </c>
    </row>
    <row r="52" spans="1:6" s="12" customFormat="1" ht="18.75" customHeight="1">
      <c r="A52" s="171" t="s">
        <v>46</v>
      </c>
      <c r="B52" s="172"/>
      <c r="C52" s="42">
        <v>240</v>
      </c>
      <c r="D52" s="44" t="s">
        <v>47</v>
      </c>
      <c r="E52" s="63">
        <f>SUM(E53:E54)</f>
        <v>0</v>
      </c>
      <c r="F52" s="63">
        <f>SUM(F53:F54)</f>
        <v>0</v>
      </c>
    </row>
    <row r="53" spans="1:6" s="12" customFormat="1" ht="18.75" customHeight="1">
      <c r="A53" s="162" t="s">
        <v>38</v>
      </c>
      <c r="B53" s="163"/>
      <c r="C53" s="44">
        <v>241</v>
      </c>
      <c r="D53" s="42"/>
      <c r="E53" s="62"/>
      <c r="F53" s="62"/>
    </row>
    <row r="54" spans="1:6" s="12" customFormat="1" ht="18.75" customHeight="1">
      <c r="A54" s="162" t="s">
        <v>39</v>
      </c>
      <c r="B54" s="163"/>
      <c r="C54" s="44">
        <v>242</v>
      </c>
      <c r="D54" s="44"/>
      <c r="E54" s="63"/>
      <c r="F54" s="63"/>
    </row>
    <row r="55" spans="1:6" s="12" customFormat="1" ht="18.75" customHeight="1">
      <c r="A55" s="185" t="s">
        <v>48</v>
      </c>
      <c r="B55" s="186"/>
      <c r="C55" s="42">
        <v>250</v>
      </c>
      <c r="D55" s="44"/>
      <c r="E55" s="62">
        <f>SUM(E56:E59)</f>
        <v>2258600000</v>
      </c>
      <c r="F55" s="62">
        <f>SUM(F56:F59)</f>
        <v>2258600000</v>
      </c>
    </row>
    <row r="56" spans="1:6" s="12" customFormat="1" ht="18.75" customHeight="1">
      <c r="A56" s="162" t="s">
        <v>49</v>
      </c>
      <c r="B56" s="163"/>
      <c r="C56" s="44">
        <v>251</v>
      </c>
      <c r="D56" s="42"/>
      <c r="E56" s="62"/>
      <c r="F56" s="62"/>
    </row>
    <row r="57" spans="1:6" s="12" customFormat="1" ht="18.75" customHeight="1">
      <c r="A57" s="162" t="s">
        <v>50</v>
      </c>
      <c r="B57" s="163"/>
      <c r="C57" s="44">
        <v>252</v>
      </c>
      <c r="D57" s="44"/>
      <c r="E57" s="63"/>
      <c r="F57" s="63"/>
    </row>
    <row r="58" spans="1:6" s="12" customFormat="1" ht="18.75" customHeight="1">
      <c r="A58" s="162" t="s">
        <v>51</v>
      </c>
      <c r="B58" s="163"/>
      <c r="C58" s="44">
        <v>258</v>
      </c>
      <c r="D58" s="44" t="s">
        <v>52</v>
      </c>
      <c r="E58" s="63">
        <v>2258600000</v>
      </c>
      <c r="F58" s="63">
        <v>2258600000</v>
      </c>
    </row>
    <row r="59" spans="1:6" s="12" customFormat="1" ht="18.75" customHeight="1">
      <c r="A59" s="162" t="s">
        <v>53</v>
      </c>
      <c r="B59" s="163"/>
      <c r="C59" s="44">
        <v>259</v>
      </c>
      <c r="D59" s="44"/>
      <c r="E59" s="63"/>
      <c r="F59" s="63"/>
    </row>
    <row r="60" spans="1:6" s="12" customFormat="1" ht="18.75" customHeight="1">
      <c r="A60" s="171" t="s">
        <v>54</v>
      </c>
      <c r="B60" s="172"/>
      <c r="C60" s="42">
        <v>260</v>
      </c>
      <c r="D60" s="44"/>
      <c r="E60" s="62">
        <f>SUM(E61:E63)</f>
        <v>23302889428</v>
      </c>
      <c r="F60" s="62">
        <f>SUM(F61:F63)</f>
        <v>3616835840</v>
      </c>
    </row>
    <row r="61" spans="1:6" s="12" customFormat="1" ht="18.75" customHeight="1">
      <c r="A61" s="162" t="s">
        <v>55</v>
      </c>
      <c r="B61" s="163"/>
      <c r="C61" s="44">
        <v>261</v>
      </c>
      <c r="D61" s="44" t="s">
        <v>56</v>
      </c>
      <c r="E61" s="63">
        <v>23302889428</v>
      </c>
      <c r="F61" s="63">
        <v>3616835840</v>
      </c>
    </row>
    <row r="62" spans="1:6" s="12" customFormat="1" ht="18.75" customHeight="1">
      <c r="A62" s="162" t="s">
        <v>57</v>
      </c>
      <c r="B62" s="163"/>
      <c r="C62" s="44">
        <v>262</v>
      </c>
      <c r="D62" s="44" t="s">
        <v>58</v>
      </c>
      <c r="E62" s="63"/>
      <c r="F62" s="63"/>
    </row>
    <row r="63" spans="1:6" s="12" customFormat="1" ht="18.75" customHeight="1">
      <c r="A63" s="164" t="s">
        <v>59</v>
      </c>
      <c r="B63" s="165"/>
      <c r="C63" s="44">
        <v>268</v>
      </c>
      <c r="D63" s="44"/>
      <c r="E63" s="63"/>
      <c r="F63" s="63"/>
    </row>
    <row r="64" spans="1:6" s="12" customFormat="1" ht="13.5" customHeight="1">
      <c r="A64" s="181"/>
      <c r="B64" s="182"/>
      <c r="C64" s="60"/>
      <c r="D64" s="60"/>
      <c r="E64" s="68"/>
      <c r="F64" s="68"/>
    </row>
    <row r="65" spans="1:6" s="12" customFormat="1" ht="19.5" customHeight="1">
      <c r="A65" s="171" t="s">
        <v>60</v>
      </c>
      <c r="B65" s="172"/>
      <c r="C65" s="42">
        <v>270</v>
      </c>
      <c r="D65" s="42"/>
      <c r="E65" s="62">
        <f>E10+E34</f>
        <v>512753776131</v>
      </c>
      <c r="F65" s="62">
        <f>F10+F34</f>
        <v>515199695998</v>
      </c>
    </row>
    <row r="66" spans="1:6" s="12" customFormat="1" ht="13.5" customHeight="1">
      <c r="A66" s="177"/>
      <c r="B66" s="178"/>
      <c r="C66" s="57"/>
      <c r="D66" s="57"/>
      <c r="E66" s="69"/>
      <c r="F66" s="69"/>
    </row>
    <row r="67" spans="1:6" s="12" customFormat="1" ht="18.75" customHeight="1">
      <c r="A67" s="179" t="s">
        <v>61</v>
      </c>
      <c r="B67" s="180"/>
      <c r="C67" s="44"/>
      <c r="D67" s="44"/>
      <c r="E67" s="63"/>
      <c r="F67" s="63"/>
    </row>
    <row r="68" spans="1:6" s="12" customFormat="1" ht="18.75" customHeight="1">
      <c r="A68" s="171" t="s">
        <v>62</v>
      </c>
      <c r="B68" s="172"/>
      <c r="C68" s="42">
        <v>300</v>
      </c>
      <c r="D68" s="42"/>
      <c r="E68" s="62">
        <f>E69+E82</f>
        <v>121664253011</v>
      </c>
      <c r="F68" s="62">
        <f>F69+F82</f>
        <v>140808520791</v>
      </c>
    </row>
    <row r="69" spans="1:6" s="12" customFormat="1" ht="18.75" customHeight="1">
      <c r="A69" s="171" t="s">
        <v>63</v>
      </c>
      <c r="B69" s="172"/>
      <c r="C69" s="42">
        <v>310</v>
      </c>
      <c r="D69" s="42"/>
      <c r="E69" s="62">
        <f>SUM(E70:E81)</f>
        <v>44389509501</v>
      </c>
      <c r="F69" s="62">
        <f>SUM(F70:F81)</f>
        <v>62924061371</v>
      </c>
    </row>
    <row r="70" spans="1:6" s="80" customFormat="1" ht="18.75" customHeight="1">
      <c r="A70" s="162" t="s">
        <v>64</v>
      </c>
      <c r="B70" s="163"/>
      <c r="C70" s="65">
        <v>311</v>
      </c>
      <c r="D70" s="65" t="s">
        <v>65</v>
      </c>
      <c r="E70" s="79">
        <v>27522400000</v>
      </c>
      <c r="F70" s="79">
        <v>37522400000</v>
      </c>
    </row>
    <row r="71" spans="1:6" s="80" customFormat="1" ht="18.75" customHeight="1">
      <c r="A71" s="162" t="s">
        <v>66</v>
      </c>
      <c r="B71" s="163"/>
      <c r="C71" s="65">
        <v>312</v>
      </c>
      <c r="D71" s="65"/>
      <c r="E71" s="79">
        <v>3337150319</v>
      </c>
      <c r="F71" s="79">
        <v>8073283087</v>
      </c>
    </row>
    <row r="72" spans="1:6" s="80" customFormat="1" ht="18.75" customHeight="1">
      <c r="A72" s="162" t="s">
        <v>67</v>
      </c>
      <c r="B72" s="163"/>
      <c r="C72" s="65">
        <v>313</v>
      </c>
      <c r="D72" s="65"/>
      <c r="E72" s="79"/>
      <c r="F72" s="79"/>
    </row>
    <row r="73" spans="1:6" s="80" customFormat="1" ht="18.75" customHeight="1">
      <c r="A73" s="162" t="s">
        <v>68</v>
      </c>
      <c r="B73" s="163"/>
      <c r="C73" s="65">
        <v>314</v>
      </c>
      <c r="D73" s="65" t="s">
        <v>69</v>
      </c>
      <c r="E73" s="79">
        <v>8378231778</v>
      </c>
      <c r="F73" s="82">
        <v>4079192118</v>
      </c>
    </row>
    <row r="74" spans="1:6" s="80" customFormat="1" ht="18.75" customHeight="1">
      <c r="A74" s="162" t="s">
        <v>70</v>
      </c>
      <c r="B74" s="163"/>
      <c r="C74" s="65">
        <v>315</v>
      </c>
      <c r="D74" s="65"/>
      <c r="E74" s="79">
        <v>918799710</v>
      </c>
      <c r="F74" s="79">
        <v>2520510833</v>
      </c>
    </row>
    <row r="75" spans="1:6" s="80" customFormat="1" ht="18.75" customHeight="1">
      <c r="A75" s="162" t="s">
        <v>71</v>
      </c>
      <c r="B75" s="163"/>
      <c r="C75" s="65">
        <v>316</v>
      </c>
      <c r="D75" s="65" t="s">
        <v>72</v>
      </c>
      <c r="E75" s="79">
        <v>322390529</v>
      </c>
      <c r="F75" s="79">
        <v>150481080</v>
      </c>
    </row>
    <row r="76" spans="1:6" s="80" customFormat="1" ht="18.75" customHeight="1">
      <c r="A76" s="162" t="s">
        <v>73</v>
      </c>
      <c r="B76" s="163"/>
      <c r="C76" s="65">
        <v>317</v>
      </c>
      <c r="D76" s="65"/>
      <c r="E76" s="79"/>
      <c r="F76" s="79"/>
    </row>
    <row r="77" spans="1:6" s="80" customFormat="1" ht="18.75" customHeight="1">
      <c r="A77" s="162" t="s">
        <v>74</v>
      </c>
      <c r="B77" s="163"/>
      <c r="C77" s="65">
        <v>318</v>
      </c>
      <c r="D77" s="65"/>
      <c r="E77" s="79"/>
      <c r="F77" s="79"/>
    </row>
    <row r="78" spans="1:6" s="80" customFormat="1" ht="18.75" customHeight="1">
      <c r="A78" s="162" t="s">
        <v>75</v>
      </c>
      <c r="B78" s="163"/>
      <c r="C78" s="65">
        <v>319</v>
      </c>
      <c r="D78" s="65" t="s">
        <v>76</v>
      </c>
      <c r="E78" s="82">
        <f>16732849188-13790284090</f>
        <v>2942565098</v>
      </c>
      <c r="F78" s="82">
        <v>10245065305</v>
      </c>
    </row>
    <row r="79" spans="1:6" s="80" customFormat="1" ht="18.75" customHeight="1">
      <c r="A79" s="162" t="s">
        <v>77</v>
      </c>
      <c r="B79" s="163"/>
      <c r="C79" s="65">
        <v>320</v>
      </c>
      <c r="D79" s="81"/>
      <c r="E79" s="79"/>
      <c r="F79" s="79"/>
    </row>
    <row r="80" spans="1:6" s="80" customFormat="1" ht="18.75" customHeight="1">
      <c r="A80" s="162" t="s">
        <v>161</v>
      </c>
      <c r="B80" s="163"/>
      <c r="C80" s="65">
        <v>323</v>
      </c>
      <c r="D80" s="81"/>
      <c r="E80" s="82">
        <v>967972067</v>
      </c>
      <c r="F80" s="82">
        <v>333128948</v>
      </c>
    </row>
    <row r="81" spans="1:6" s="80" customFormat="1" ht="18.75" customHeight="1">
      <c r="A81" s="162" t="s">
        <v>162</v>
      </c>
      <c r="B81" s="163"/>
      <c r="C81" s="65">
        <v>327</v>
      </c>
      <c r="D81" s="81"/>
      <c r="E81" s="79"/>
      <c r="F81" s="79"/>
    </row>
    <row r="82" spans="1:6" s="80" customFormat="1" ht="18.75" customHeight="1">
      <c r="A82" s="171" t="s">
        <v>78</v>
      </c>
      <c r="B82" s="172"/>
      <c r="C82" s="81">
        <v>330</v>
      </c>
      <c r="D82" s="81"/>
      <c r="E82" s="83">
        <f>SUM(E83:E91)</f>
        <v>77274743510</v>
      </c>
      <c r="F82" s="83">
        <f>SUM(F83:F91)</f>
        <v>77884459420</v>
      </c>
    </row>
    <row r="83" spans="1:6" s="80" customFormat="1" ht="18.75" customHeight="1">
      <c r="A83" s="176" t="s">
        <v>79</v>
      </c>
      <c r="B83" s="176"/>
      <c r="C83" s="65">
        <v>331</v>
      </c>
      <c r="D83" s="65"/>
      <c r="E83" s="79"/>
      <c r="F83" s="79"/>
    </row>
    <row r="84" spans="1:6" s="80" customFormat="1" ht="18.75" customHeight="1">
      <c r="A84" s="162" t="s">
        <v>80</v>
      </c>
      <c r="B84" s="163"/>
      <c r="C84" s="65">
        <v>332</v>
      </c>
      <c r="D84" s="65" t="s">
        <v>81</v>
      </c>
      <c r="E84" s="79"/>
      <c r="F84" s="79"/>
    </row>
    <row r="85" spans="1:6" s="80" customFormat="1" ht="18.75" customHeight="1">
      <c r="A85" s="162" t="s">
        <v>82</v>
      </c>
      <c r="B85" s="163"/>
      <c r="C85" s="65">
        <v>333</v>
      </c>
      <c r="D85" s="65"/>
      <c r="E85" s="79">
        <v>13790284090</v>
      </c>
      <c r="F85" s="79">
        <v>14400000000</v>
      </c>
    </row>
    <row r="86" spans="1:6" s="80" customFormat="1" ht="18.75" customHeight="1">
      <c r="A86" s="162" t="s">
        <v>83</v>
      </c>
      <c r="B86" s="163"/>
      <c r="C86" s="65">
        <v>334</v>
      </c>
      <c r="D86" s="65" t="s">
        <v>84</v>
      </c>
      <c r="E86" s="79">
        <v>63484459420</v>
      </c>
      <c r="F86" s="79">
        <v>63484459420</v>
      </c>
    </row>
    <row r="87" spans="1:6" s="80" customFormat="1" ht="18.75" customHeight="1">
      <c r="A87" s="175" t="s">
        <v>85</v>
      </c>
      <c r="B87" s="175"/>
      <c r="C87" s="64">
        <v>335</v>
      </c>
      <c r="D87" s="64" t="s">
        <v>58</v>
      </c>
      <c r="E87" s="84"/>
      <c r="F87" s="84"/>
    </row>
    <row r="88" spans="1:6" s="80" customFormat="1" ht="18.75" customHeight="1">
      <c r="A88" s="162" t="s">
        <v>86</v>
      </c>
      <c r="B88" s="163"/>
      <c r="C88" s="65">
        <v>336</v>
      </c>
      <c r="D88" s="65"/>
      <c r="E88" s="79">
        <v>0</v>
      </c>
      <c r="F88" s="79">
        <v>0</v>
      </c>
    </row>
    <row r="89" spans="1:6" s="80" customFormat="1" ht="18.75" customHeight="1">
      <c r="A89" s="162" t="s">
        <v>87</v>
      </c>
      <c r="B89" s="163"/>
      <c r="C89" s="65">
        <v>337</v>
      </c>
      <c r="D89" s="65"/>
      <c r="E89" s="79"/>
      <c r="F89" s="79"/>
    </row>
    <row r="90" spans="1:6" s="80" customFormat="1" ht="18.75" customHeight="1">
      <c r="A90" s="162" t="s">
        <v>163</v>
      </c>
      <c r="B90" s="163"/>
      <c r="C90" s="65">
        <v>338</v>
      </c>
      <c r="D90" s="65"/>
      <c r="E90" s="79"/>
      <c r="F90" s="79"/>
    </row>
    <row r="91" spans="1:6" s="80" customFormat="1" ht="18.75" customHeight="1">
      <c r="A91" s="162" t="s">
        <v>164</v>
      </c>
      <c r="B91" s="163"/>
      <c r="C91" s="65">
        <v>339</v>
      </c>
      <c r="D91" s="81"/>
      <c r="E91" s="79"/>
      <c r="F91" s="79"/>
    </row>
    <row r="92" spans="1:6" s="12" customFormat="1" ht="18.75" customHeight="1">
      <c r="A92" s="171" t="s">
        <v>88</v>
      </c>
      <c r="B92" s="172"/>
      <c r="C92" s="42">
        <v>400</v>
      </c>
      <c r="D92" s="42"/>
      <c r="E92" s="62">
        <f>E93+E106</f>
        <v>391089523120</v>
      </c>
      <c r="F92" s="62">
        <f>F93+F106</f>
        <v>374391175207</v>
      </c>
    </row>
    <row r="93" spans="1:6" s="80" customFormat="1" ht="18.75" customHeight="1">
      <c r="A93" s="171" t="s">
        <v>89</v>
      </c>
      <c r="B93" s="172"/>
      <c r="C93" s="81">
        <v>410</v>
      </c>
      <c r="D93" s="65" t="s">
        <v>90</v>
      </c>
      <c r="E93" s="83">
        <f>SUM(E94:E105)</f>
        <v>391089523120</v>
      </c>
      <c r="F93" s="83">
        <f>SUM(F94:F105)</f>
        <v>374391175207</v>
      </c>
    </row>
    <row r="94" spans="1:6" s="80" customFormat="1" ht="18.75" customHeight="1">
      <c r="A94" s="162" t="s">
        <v>91</v>
      </c>
      <c r="B94" s="163"/>
      <c r="C94" s="65">
        <v>411</v>
      </c>
      <c r="D94" s="65"/>
      <c r="E94" s="79">
        <v>240000000000</v>
      </c>
      <c r="F94" s="79">
        <v>240000000000</v>
      </c>
    </row>
    <row r="95" spans="1:6" s="80" customFormat="1" ht="18.75" customHeight="1">
      <c r="A95" s="162" t="s">
        <v>92</v>
      </c>
      <c r="B95" s="163"/>
      <c r="C95" s="65">
        <v>412</v>
      </c>
      <c r="D95" s="65"/>
      <c r="E95" s="79">
        <v>15723448000</v>
      </c>
      <c r="F95" s="79">
        <v>15723448000</v>
      </c>
    </row>
    <row r="96" spans="1:6" s="80" customFormat="1" ht="18.75" customHeight="1">
      <c r="A96" s="162" t="s">
        <v>93</v>
      </c>
      <c r="B96" s="163"/>
      <c r="C96" s="65">
        <v>413</v>
      </c>
      <c r="D96" s="65"/>
      <c r="E96" s="79"/>
      <c r="F96" s="79"/>
    </row>
    <row r="97" spans="1:6" s="80" customFormat="1" ht="18.75" customHeight="1">
      <c r="A97" s="162" t="s">
        <v>94</v>
      </c>
      <c r="B97" s="163"/>
      <c r="C97" s="65">
        <v>414</v>
      </c>
      <c r="D97" s="65"/>
      <c r="E97" s="79"/>
      <c r="F97" s="79"/>
    </row>
    <row r="98" spans="1:6" s="80" customFormat="1" ht="18.75" customHeight="1">
      <c r="A98" s="162" t="s">
        <v>95</v>
      </c>
      <c r="B98" s="163"/>
      <c r="C98" s="65">
        <v>415</v>
      </c>
      <c r="D98" s="65"/>
      <c r="E98" s="79"/>
      <c r="F98" s="79"/>
    </row>
    <row r="99" spans="1:6" s="80" customFormat="1" ht="18.75" customHeight="1">
      <c r="A99" s="162" t="s">
        <v>96</v>
      </c>
      <c r="B99" s="163"/>
      <c r="C99" s="65">
        <v>416</v>
      </c>
      <c r="D99" s="65"/>
      <c r="E99" s="79">
        <v>0</v>
      </c>
      <c r="F99" s="79">
        <v>0</v>
      </c>
    </row>
    <row r="100" spans="1:6" s="80" customFormat="1" ht="18.75" customHeight="1">
      <c r="A100" s="162" t="s">
        <v>97</v>
      </c>
      <c r="B100" s="163"/>
      <c r="C100" s="65">
        <v>417</v>
      </c>
      <c r="D100" s="65"/>
      <c r="E100" s="79">
        <v>17950065862</v>
      </c>
      <c r="F100" s="79">
        <v>17950065862</v>
      </c>
    </row>
    <row r="101" spans="1:6" s="80" customFormat="1" ht="18.75" customHeight="1">
      <c r="A101" s="162" t="s">
        <v>98</v>
      </c>
      <c r="B101" s="163"/>
      <c r="C101" s="65">
        <v>418</v>
      </c>
      <c r="D101" s="65"/>
      <c r="E101" s="79">
        <v>9102522649</v>
      </c>
      <c r="F101" s="79">
        <v>9102522649</v>
      </c>
    </row>
    <row r="102" spans="1:6" s="80" customFormat="1" ht="18.75" customHeight="1">
      <c r="A102" s="162" t="s">
        <v>99</v>
      </c>
      <c r="B102" s="163"/>
      <c r="C102" s="65">
        <v>419</v>
      </c>
      <c r="D102" s="65"/>
      <c r="E102" s="79"/>
      <c r="F102" s="79"/>
    </row>
    <row r="103" spans="1:6" s="80" customFormat="1" ht="18.75" customHeight="1">
      <c r="A103" s="162" t="s">
        <v>100</v>
      </c>
      <c r="B103" s="163"/>
      <c r="C103" s="65">
        <v>420</v>
      </c>
      <c r="D103" s="65"/>
      <c r="E103" s="79">
        <v>108313486609</v>
      </c>
      <c r="F103" s="82">
        <v>91615138696</v>
      </c>
    </row>
    <row r="104" spans="1:6" s="80" customFormat="1" ht="18.75" customHeight="1">
      <c r="A104" s="162" t="s">
        <v>101</v>
      </c>
      <c r="B104" s="163"/>
      <c r="C104" s="65">
        <v>421</v>
      </c>
      <c r="D104" s="65"/>
      <c r="E104" s="79"/>
      <c r="F104" s="79"/>
    </row>
    <row r="105" spans="1:6" s="80" customFormat="1" ht="18.75" customHeight="1">
      <c r="A105" s="162" t="s">
        <v>165</v>
      </c>
      <c r="B105" s="163"/>
      <c r="C105" s="65">
        <v>422</v>
      </c>
      <c r="D105" s="65"/>
      <c r="E105" s="79"/>
      <c r="F105" s="79"/>
    </row>
    <row r="106" spans="1:6" s="80" customFormat="1" ht="18.75" customHeight="1">
      <c r="A106" s="171" t="s">
        <v>102</v>
      </c>
      <c r="B106" s="172"/>
      <c r="C106" s="81">
        <v>430</v>
      </c>
      <c r="D106" s="81"/>
      <c r="E106" s="83">
        <f>SUM(E107:E108)</f>
        <v>0</v>
      </c>
      <c r="F106" s="83">
        <f>SUM(F107:F108)</f>
        <v>0</v>
      </c>
    </row>
    <row r="107" spans="1:6" s="80" customFormat="1" ht="18.75" customHeight="1">
      <c r="A107" s="162" t="s">
        <v>166</v>
      </c>
      <c r="B107" s="163"/>
      <c r="C107" s="65">
        <v>432</v>
      </c>
      <c r="D107" s="65" t="s">
        <v>103</v>
      </c>
      <c r="E107" s="79"/>
      <c r="F107" s="79"/>
    </row>
    <row r="108" spans="1:6" s="80" customFormat="1" ht="18.75" customHeight="1">
      <c r="A108" s="164" t="s">
        <v>167</v>
      </c>
      <c r="B108" s="165"/>
      <c r="C108" s="64">
        <v>433</v>
      </c>
      <c r="D108" s="64"/>
      <c r="E108" s="84"/>
      <c r="F108" s="84"/>
    </row>
    <row r="109" spans="1:8" s="12" customFormat="1" ht="33" customHeight="1">
      <c r="A109" s="173" t="s">
        <v>104</v>
      </c>
      <c r="B109" s="174"/>
      <c r="C109" s="56">
        <v>440</v>
      </c>
      <c r="D109" s="56"/>
      <c r="E109" s="66">
        <f>E68+E92</f>
        <v>512753776131</v>
      </c>
      <c r="F109" s="66">
        <f>F68+F92</f>
        <v>515199695998</v>
      </c>
      <c r="G109" s="19">
        <f>E65-E109</f>
        <v>0</v>
      </c>
      <c r="H109" s="19">
        <f>F109-F65</f>
        <v>0</v>
      </c>
    </row>
    <row r="110" spans="1:5" s="12" customFormat="1" ht="12.75" customHeight="1">
      <c r="A110" s="16"/>
      <c r="B110" s="16"/>
      <c r="E110" s="19"/>
    </row>
    <row r="111" spans="1:6" s="12" customFormat="1" ht="16.5">
      <c r="A111" s="154" t="s">
        <v>105</v>
      </c>
      <c r="B111" s="154"/>
      <c r="C111" s="154"/>
      <c r="D111" s="154"/>
      <c r="E111" s="154"/>
      <c r="F111" s="154"/>
    </row>
    <row r="112" spans="1:2" s="12" customFormat="1" ht="12.75" customHeight="1">
      <c r="A112" s="16"/>
      <c r="B112" s="16"/>
    </row>
    <row r="113" spans="1:6" s="12" customFormat="1" ht="31.5">
      <c r="A113" s="167" t="s">
        <v>106</v>
      </c>
      <c r="B113" s="168"/>
      <c r="C113" s="36"/>
      <c r="D113" s="59" t="s">
        <v>2</v>
      </c>
      <c r="E113" s="35" t="s">
        <v>152</v>
      </c>
      <c r="F113" s="35" t="s">
        <v>151</v>
      </c>
    </row>
    <row r="114" spans="1:6" s="80" customFormat="1" ht="18" customHeight="1">
      <c r="A114" s="169" t="s">
        <v>107</v>
      </c>
      <c r="B114" s="170"/>
      <c r="C114" s="65"/>
      <c r="D114" s="65"/>
      <c r="E114" s="65"/>
      <c r="F114" s="85"/>
    </row>
    <row r="115" spans="1:6" s="80" customFormat="1" ht="18.75" customHeight="1">
      <c r="A115" s="162" t="s">
        <v>108</v>
      </c>
      <c r="B115" s="163"/>
      <c r="C115" s="65"/>
      <c r="D115" s="65"/>
      <c r="E115" s="65"/>
      <c r="F115" s="85"/>
    </row>
    <row r="116" spans="1:6" s="80" customFormat="1" ht="17.25" customHeight="1">
      <c r="A116" s="162" t="s">
        <v>109</v>
      </c>
      <c r="B116" s="163"/>
      <c r="C116" s="65"/>
      <c r="D116" s="65"/>
      <c r="E116" s="65"/>
      <c r="F116" s="85"/>
    </row>
    <row r="117" spans="1:6" s="80" customFormat="1" ht="16.5">
      <c r="A117" s="162" t="s">
        <v>110</v>
      </c>
      <c r="B117" s="163"/>
      <c r="C117" s="65"/>
      <c r="D117" s="65"/>
      <c r="E117" s="65"/>
      <c r="F117" s="85"/>
    </row>
    <row r="118" spans="1:6" s="80" customFormat="1" ht="16.5">
      <c r="A118" s="162" t="s">
        <v>111</v>
      </c>
      <c r="B118" s="163"/>
      <c r="C118" s="65"/>
      <c r="D118" s="65"/>
      <c r="E118" s="65"/>
      <c r="F118" s="85"/>
    </row>
    <row r="119" spans="1:6" s="80" customFormat="1" ht="19.5" customHeight="1">
      <c r="A119" s="164" t="s">
        <v>112</v>
      </c>
      <c r="B119" s="165"/>
      <c r="C119" s="64"/>
      <c r="D119" s="64"/>
      <c r="E119" s="64"/>
      <c r="F119" s="86"/>
    </row>
    <row r="120" spans="1:2" s="12" customFormat="1" ht="9" customHeight="1">
      <c r="A120" s="16"/>
      <c r="B120" s="16"/>
    </row>
    <row r="121" spans="4:6" s="12" customFormat="1" ht="15" customHeight="1">
      <c r="D121" s="32"/>
      <c r="E121" s="32" t="s">
        <v>389</v>
      </c>
      <c r="F121" s="34"/>
    </row>
    <row r="122" spans="1:6" s="12" customFormat="1" ht="16.5" customHeight="1">
      <c r="A122" s="17" t="s">
        <v>382</v>
      </c>
      <c r="B122" s="183" t="s">
        <v>387</v>
      </c>
      <c r="C122" s="183"/>
      <c r="D122" s="183"/>
      <c r="E122" s="183" t="s">
        <v>141</v>
      </c>
      <c r="F122" s="183"/>
    </row>
    <row r="123" spans="1:6" s="12" customFormat="1" ht="16.5">
      <c r="A123" s="20"/>
      <c r="B123" s="20"/>
      <c r="C123" s="20"/>
      <c r="D123" s="17"/>
      <c r="E123" s="17"/>
      <c r="F123" s="17"/>
    </row>
    <row r="124" spans="1:6" s="12" customFormat="1" ht="16.5">
      <c r="A124" s="20"/>
      <c r="B124" s="20"/>
      <c r="C124" s="20"/>
      <c r="D124" s="17"/>
      <c r="E124" s="17"/>
      <c r="F124" s="17"/>
    </row>
    <row r="125" spans="1:6" s="12" customFormat="1" ht="16.5">
      <c r="A125" s="20"/>
      <c r="B125" s="20"/>
      <c r="C125" s="20"/>
      <c r="D125" s="17"/>
      <c r="E125" s="17"/>
      <c r="F125" s="17"/>
    </row>
    <row r="126" spans="1:6" s="12" customFormat="1" ht="16.5">
      <c r="A126" s="20"/>
      <c r="B126" s="20"/>
      <c r="C126" s="20"/>
      <c r="D126" s="17"/>
      <c r="E126" s="17"/>
      <c r="F126" s="17"/>
    </row>
    <row r="127" spans="1:6" s="12" customFormat="1" ht="16.5">
      <c r="A127" s="20"/>
      <c r="B127" s="20"/>
      <c r="C127" s="20"/>
      <c r="D127" s="17"/>
      <c r="E127" s="17"/>
      <c r="F127" s="17"/>
    </row>
    <row r="128" spans="1:6" s="12" customFormat="1" ht="17.25" customHeight="1">
      <c r="A128" s="22" t="s">
        <v>383</v>
      </c>
      <c r="B128" s="184" t="s">
        <v>157</v>
      </c>
      <c r="C128" s="184"/>
      <c r="D128" s="184"/>
      <c r="E128" s="183" t="s">
        <v>153</v>
      </c>
      <c r="F128" s="183"/>
    </row>
    <row r="130" spans="1:2" ht="15">
      <c r="A130" s="6"/>
      <c r="B130" s="6"/>
    </row>
    <row r="131" spans="1:2" ht="15">
      <c r="A131" s="6"/>
      <c r="B131" s="6"/>
    </row>
    <row r="132" spans="1:2" ht="15">
      <c r="A132" s="6"/>
      <c r="B132" s="6"/>
    </row>
    <row r="133" spans="1:5" ht="15">
      <c r="A133" s="6"/>
      <c r="B133" s="6"/>
      <c r="E133" s="7"/>
    </row>
  </sheetData>
  <mergeCells count="120">
    <mergeCell ref="A57:B57"/>
    <mergeCell ref="A6:F6"/>
    <mergeCell ref="A5:F5"/>
    <mergeCell ref="E1:F1"/>
    <mergeCell ref="E2:F2"/>
    <mergeCell ref="E3:F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8:B8"/>
    <mergeCell ref="A9:B9"/>
    <mergeCell ref="A11:B1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E122:F122"/>
    <mergeCell ref="E128:F128"/>
    <mergeCell ref="B128:D128"/>
    <mergeCell ref="B122:D122"/>
    <mergeCell ref="A53:B53"/>
    <mergeCell ref="A54:B54"/>
    <mergeCell ref="A55:B55"/>
    <mergeCell ref="A56:B56"/>
    <mergeCell ref="A111:F111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8:B108"/>
    <mergeCell ref="A109:B109"/>
    <mergeCell ref="A102:B102"/>
    <mergeCell ref="A103:B103"/>
    <mergeCell ref="A104:B104"/>
    <mergeCell ref="A105:B105"/>
    <mergeCell ref="A117:B117"/>
    <mergeCell ref="A118:B118"/>
    <mergeCell ref="A119:B119"/>
    <mergeCell ref="A1:B1"/>
    <mergeCell ref="A113:B113"/>
    <mergeCell ref="A114:B114"/>
    <mergeCell ref="A115:B115"/>
    <mergeCell ref="A116:B116"/>
    <mergeCell ref="A106:B106"/>
    <mergeCell ref="A107:B107"/>
  </mergeCells>
  <printOptions horizontalCentered="1"/>
  <pageMargins left="0.24" right="0" top="0.39" bottom="0.35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B1">
      <selection activeCell="F34" sqref="F34:G34"/>
    </sheetView>
  </sheetViews>
  <sheetFormatPr defaultColWidth="9.140625" defaultRowHeight="15"/>
  <cols>
    <col min="1" max="1" width="52.57421875" style="2" customWidth="1"/>
    <col min="2" max="2" width="10.7109375" style="2" customWidth="1"/>
    <col min="3" max="3" width="10.57421875" style="2" customWidth="1"/>
    <col min="4" max="4" width="22.00390625" style="2" customWidth="1"/>
    <col min="5" max="6" width="21.8515625" style="2" customWidth="1"/>
    <col min="7" max="7" width="22.7109375" style="2" customWidth="1"/>
    <col min="8" max="16384" width="9.140625" style="2" customWidth="1"/>
  </cols>
  <sheetData>
    <row r="1" spans="1:9" ht="15" customHeight="1">
      <c r="A1" s="33" t="s">
        <v>150</v>
      </c>
      <c r="B1" s="8"/>
      <c r="C1" s="9"/>
      <c r="D1" s="8"/>
      <c r="E1" s="9"/>
      <c r="F1" s="159" t="s">
        <v>146</v>
      </c>
      <c r="G1" s="159"/>
      <c r="H1" s="12"/>
      <c r="I1" s="12"/>
    </row>
    <row r="2" spans="1:9" ht="15" customHeight="1">
      <c r="A2" s="8"/>
      <c r="B2" s="8"/>
      <c r="C2" s="9"/>
      <c r="D2" s="8"/>
      <c r="E2" s="9"/>
      <c r="F2" s="6" t="s">
        <v>144</v>
      </c>
      <c r="G2" s="15"/>
      <c r="H2" s="12"/>
      <c r="I2" s="12"/>
    </row>
    <row r="3" spans="1:9" ht="15" customHeight="1">
      <c r="A3" s="8"/>
      <c r="B3" s="8"/>
      <c r="C3" s="9"/>
      <c r="D3" s="8"/>
      <c r="E3" s="9"/>
      <c r="F3" s="6" t="s">
        <v>145</v>
      </c>
      <c r="G3" s="15"/>
      <c r="H3" s="12"/>
      <c r="I3" s="12"/>
    </row>
    <row r="4" spans="1:5" ht="9" customHeight="1">
      <c r="A4" s="8"/>
      <c r="B4" s="9"/>
      <c r="C4" s="151"/>
      <c r="D4" s="151"/>
      <c r="E4" s="151"/>
    </row>
    <row r="5" spans="1:7" s="12" customFormat="1" ht="20.25">
      <c r="A5" s="158" t="s">
        <v>113</v>
      </c>
      <c r="B5" s="158"/>
      <c r="C5" s="158"/>
      <c r="D5" s="158"/>
      <c r="E5" s="158"/>
      <c r="F5" s="158"/>
      <c r="G5" s="158"/>
    </row>
    <row r="6" spans="1:7" s="12" customFormat="1" ht="16.5">
      <c r="A6" s="157" t="s">
        <v>391</v>
      </c>
      <c r="B6" s="157"/>
      <c r="C6" s="157"/>
      <c r="D6" s="157"/>
      <c r="E6" s="157"/>
      <c r="F6" s="157"/>
      <c r="G6" s="157"/>
    </row>
    <row r="7" spans="1:5" s="12" customFormat="1" ht="7.5" customHeight="1">
      <c r="A7" s="13"/>
      <c r="B7" s="13"/>
      <c r="C7" s="13"/>
      <c r="D7" s="13"/>
      <c r="E7" s="13"/>
    </row>
    <row r="8" spans="1:7" s="12" customFormat="1" ht="16.5">
      <c r="A8" s="10" t="s">
        <v>114</v>
      </c>
      <c r="E8" s="10"/>
      <c r="G8" s="10" t="s">
        <v>156</v>
      </c>
    </row>
    <row r="9" spans="1:7" s="12" customFormat="1" ht="21" customHeight="1">
      <c r="A9" s="125" t="s">
        <v>106</v>
      </c>
      <c r="B9" s="125" t="s">
        <v>142</v>
      </c>
      <c r="C9" s="125" t="s">
        <v>2</v>
      </c>
      <c r="D9" s="125" t="s">
        <v>392</v>
      </c>
      <c r="E9" s="125"/>
      <c r="F9" s="125" t="s">
        <v>381</v>
      </c>
      <c r="G9" s="125"/>
    </row>
    <row r="10" spans="1:7" s="12" customFormat="1" ht="21" customHeight="1">
      <c r="A10" s="125"/>
      <c r="B10" s="125"/>
      <c r="C10" s="125"/>
      <c r="D10" s="37" t="s">
        <v>393</v>
      </c>
      <c r="E10" s="37" t="s">
        <v>377</v>
      </c>
      <c r="F10" s="37" t="s">
        <v>393</v>
      </c>
      <c r="G10" s="37" t="s">
        <v>377</v>
      </c>
    </row>
    <row r="11" spans="1:7" s="12" customFormat="1" ht="16.5">
      <c r="A11" s="37" t="s">
        <v>378</v>
      </c>
      <c r="B11" s="37" t="s">
        <v>379</v>
      </c>
      <c r="C11" s="37" t="s">
        <v>380</v>
      </c>
      <c r="D11" s="37">
        <v>1</v>
      </c>
      <c r="E11" s="37">
        <v>2</v>
      </c>
      <c r="F11" s="37">
        <v>3</v>
      </c>
      <c r="G11" s="37">
        <v>4</v>
      </c>
    </row>
    <row r="12" spans="1:7" s="12" customFormat="1" ht="16.5">
      <c r="A12" s="46" t="s">
        <v>115</v>
      </c>
      <c r="B12" s="70" t="s">
        <v>147</v>
      </c>
      <c r="C12" s="44" t="s">
        <v>116</v>
      </c>
      <c r="D12" s="116">
        <v>52011648180</v>
      </c>
      <c r="E12" s="102">
        <v>46170531538</v>
      </c>
      <c r="F12" s="103">
        <f>D12</f>
        <v>52011648180</v>
      </c>
      <c r="G12" s="71">
        <f>E12</f>
        <v>46170531538</v>
      </c>
    </row>
    <row r="13" spans="1:7" s="12" customFormat="1" ht="16.5">
      <c r="A13" s="46" t="s">
        <v>117</v>
      </c>
      <c r="B13" s="70" t="s">
        <v>148</v>
      </c>
      <c r="C13" s="44"/>
      <c r="D13" s="117"/>
      <c r="E13" s="71"/>
      <c r="F13" s="103"/>
      <c r="G13" s="71"/>
    </row>
    <row r="14" spans="1:7" s="14" customFormat="1" ht="31.5" customHeight="1">
      <c r="A14" s="51" t="s">
        <v>118</v>
      </c>
      <c r="B14" s="42">
        <v>10</v>
      </c>
      <c r="C14" s="42"/>
      <c r="D14" s="114">
        <f>D12-D13</f>
        <v>52011648180</v>
      </c>
      <c r="E14" s="72">
        <f>E12-E13</f>
        <v>46170531538</v>
      </c>
      <c r="F14" s="104">
        <f>F12-F13</f>
        <v>52011648180</v>
      </c>
      <c r="G14" s="72">
        <f>G12-G13</f>
        <v>46170531538</v>
      </c>
    </row>
    <row r="15" spans="1:7" s="12" customFormat="1" ht="16.5">
      <c r="A15" s="46" t="s">
        <v>119</v>
      </c>
      <c r="B15" s="44">
        <v>11</v>
      </c>
      <c r="C15" s="44" t="s">
        <v>120</v>
      </c>
      <c r="D15" s="117">
        <v>23337155062</v>
      </c>
      <c r="E15" s="71">
        <v>19680125780</v>
      </c>
      <c r="F15" s="103">
        <f>D15</f>
        <v>23337155062</v>
      </c>
      <c r="G15" s="71">
        <f>E15</f>
        <v>19680125780</v>
      </c>
    </row>
    <row r="16" spans="1:7" s="14" customFormat="1" ht="33">
      <c r="A16" s="51" t="s">
        <v>121</v>
      </c>
      <c r="B16" s="42">
        <v>20</v>
      </c>
      <c r="C16" s="42"/>
      <c r="D16" s="114">
        <f>D14-D15</f>
        <v>28674493118</v>
      </c>
      <c r="E16" s="72">
        <f>E14-E15</f>
        <v>26490405758</v>
      </c>
      <c r="F16" s="104">
        <f>F14-F15</f>
        <v>28674493118</v>
      </c>
      <c r="G16" s="72">
        <f>G14-G15</f>
        <v>26490405758</v>
      </c>
    </row>
    <row r="17" spans="1:7" s="12" customFormat="1" ht="16.5">
      <c r="A17" s="46" t="s">
        <v>122</v>
      </c>
      <c r="B17" s="44">
        <v>21</v>
      </c>
      <c r="C17" s="44" t="s">
        <v>123</v>
      </c>
      <c r="D17" s="117">
        <v>218406491</v>
      </c>
      <c r="E17" s="71">
        <v>114149025</v>
      </c>
      <c r="F17" s="103">
        <f aca="true" t="shared" si="0" ref="F17:G19">D17</f>
        <v>218406491</v>
      </c>
      <c r="G17" s="71">
        <f t="shared" si="0"/>
        <v>114149025</v>
      </c>
    </row>
    <row r="18" spans="1:7" s="12" customFormat="1" ht="16.5">
      <c r="A18" s="46" t="s">
        <v>124</v>
      </c>
      <c r="B18" s="44">
        <v>22</v>
      </c>
      <c r="C18" s="44" t="s">
        <v>125</v>
      </c>
      <c r="D18" s="118">
        <v>1228525864</v>
      </c>
      <c r="E18" s="73">
        <v>2203903929</v>
      </c>
      <c r="F18" s="105">
        <f t="shared" si="0"/>
        <v>1228525864</v>
      </c>
      <c r="G18" s="73">
        <f t="shared" si="0"/>
        <v>2203903929</v>
      </c>
    </row>
    <row r="19" spans="1:7" s="15" customFormat="1" ht="16.5">
      <c r="A19" s="74" t="s">
        <v>154</v>
      </c>
      <c r="B19" s="75">
        <v>23</v>
      </c>
      <c r="C19" s="75"/>
      <c r="D19" s="118">
        <v>1228525864</v>
      </c>
      <c r="E19" s="73">
        <v>2203903929</v>
      </c>
      <c r="F19" s="105">
        <f t="shared" si="0"/>
        <v>1228525864</v>
      </c>
      <c r="G19" s="73">
        <f t="shared" si="0"/>
        <v>2203903929</v>
      </c>
    </row>
    <row r="20" spans="1:7" s="12" customFormat="1" ht="16.5">
      <c r="A20" s="46" t="s">
        <v>126</v>
      </c>
      <c r="B20" s="44">
        <v>24</v>
      </c>
      <c r="C20" s="44"/>
      <c r="D20" s="117"/>
      <c r="E20" s="71"/>
      <c r="F20" s="103"/>
      <c r="G20" s="71"/>
    </row>
    <row r="21" spans="1:7" s="12" customFormat="1" ht="16.5">
      <c r="A21" s="46" t="s">
        <v>127</v>
      </c>
      <c r="B21" s="44">
        <v>25</v>
      </c>
      <c r="C21" s="44"/>
      <c r="D21" s="117">
        <v>1963933592</v>
      </c>
      <c r="E21" s="71">
        <v>2086450066</v>
      </c>
      <c r="F21" s="103">
        <f>D21</f>
        <v>1963933592</v>
      </c>
      <c r="G21" s="71">
        <f>E21</f>
        <v>2086450066</v>
      </c>
    </row>
    <row r="22" spans="1:7" s="14" customFormat="1" ht="18.75" customHeight="1">
      <c r="A22" s="51" t="s">
        <v>128</v>
      </c>
      <c r="B22" s="152">
        <v>30</v>
      </c>
      <c r="C22" s="152"/>
      <c r="D22" s="153">
        <f>D16+D17-D18-D21</f>
        <v>25700440153</v>
      </c>
      <c r="E22" s="124">
        <f>E16+E17-E18-E21</f>
        <v>22314200788</v>
      </c>
      <c r="F22" s="126">
        <f>F16+F17-F18-F21</f>
        <v>25700440153</v>
      </c>
      <c r="G22" s="124">
        <f>G16+G17-G18-G21</f>
        <v>22314200788</v>
      </c>
    </row>
    <row r="23" spans="1:7" s="14" customFormat="1" ht="16.5">
      <c r="A23" s="51" t="s">
        <v>129</v>
      </c>
      <c r="B23" s="152"/>
      <c r="C23" s="152"/>
      <c r="D23" s="153"/>
      <c r="E23" s="124"/>
      <c r="F23" s="126"/>
      <c r="G23" s="124"/>
    </row>
    <row r="24" spans="1:7" s="12" customFormat="1" ht="16.5">
      <c r="A24" s="46" t="s">
        <v>130</v>
      </c>
      <c r="B24" s="44">
        <v>31</v>
      </c>
      <c r="C24" s="44"/>
      <c r="D24" s="117">
        <v>0</v>
      </c>
      <c r="E24" s="71"/>
      <c r="F24" s="103">
        <f>D24</f>
        <v>0</v>
      </c>
      <c r="G24" s="71">
        <f>E24</f>
        <v>0</v>
      </c>
    </row>
    <row r="25" spans="1:7" s="12" customFormat="1" ht="16.5">
      <c r="A25" s="46" t="s">
        <v>131</v>
      </c>
      <c r="B25" s="44">
        <v>32</v>
      </c>
      <c r="C25" s="44"/>
      <c r="D25" s="117">
        <v>0</v>
      </c>
      <c r="E25" s="71"/>
      <c r="F25" s="103">
        <f>D25</f>
        <v>0</v>
      </c>
      <c r="G25" s="71">
        <f>E25</f>
        <v>0</v>
      </c>
    </row>
    <row r="26" spans="1:7" s="12" customFormat="1" ht="16.5">
      <c r="A26" s="46" t="s">
        <v>132</v>
      </c>
      <c r="B26" s="44">
        <v>40</v>
      </c>
      <c r="C26" s="44"/>
      <c r="D26" s="114">
        <f>D24-D25</f>
        <v>0</v>
      </c>
      <c r="E26" s="72">
        <f>E24-E25</f>
        <v>0</v>
      </c>
      <c r="F26" s="104">
        <f>F24-F25</f>
        <v>0</v>
      </c>
      <c r="G26" s="72">
        <f>G24-G25</f>
        <v>0</v>
      </c>
    </row>
    <row r="27" spans="1:7" s="14" customFormat="1" ht="16.5">
      <c r="A27" s="51" t="s">
        <v>133</v>
      </c>
      <c r="B27" s="152">
        <v>50</v>
      </c>
      <c r="C27" s="152"/>
      <c r="D27" s="153">
        <f>D22+D26</f>
        <v>25700440153</v>
      </c>
      <c r="E27" s="124">
        <f>E22+E26</f>
        <v>22314200788</v>
      </c>
      <c r="F27" s="126">
        <f>F22+F26</f>
        <v>25700440153</v>
      </c>
      <c r="G27" s="124">
        <f>G22+G26</f>
        <v>22314200788</v>
      </c>
    </row>
    <row r="28" spans="1:7" s="14" customFormat="1" ht="16.5">
      <c r="A28" s="51" t="s">
        <v>134</v>
      </c>
      <c r="B28" s="152"/>
      <c r="C28" s="152"/>
      <c r="D28" s="153"/>
      <c r="E28" s="124"/>
      <c r="F28" s="126"/>
      <c r="G28" s="124"/>
    </row>
    <row r="29" spans="1:7" s="12" customFormat="1" ht="16.5">
      <c r="A29" s="46" t="s">
        <v>135</v>
      </c>
      <c r="B29" s="44">
        <v>51</v>
      </c>
      <c r="C29" s="44" t="s">
        <v>137</v>
      </c>
      <c r="D29" s="114">
        <f>D27*20%</f>
        <v>5140088030.6</v>
      </c>
      <c r="E29" s="72">
        <f>E27*10%</f>
        <v>2231420078.8</v>
      </c>
      <c r="F29" s="104">
        <f>D29</f>
        <v>5140088030.6</v>
      </c>
      <c r="G29" s="72">
        <f>E29</f>
        <v>2231420078.8</v>
      </c>
    </row>
    <row r="30" spans="1:7" s="12" customFormat="1" ht="16.5">
      <c r="A30" s="46" t="s">
        <v>136</v>
      </c>
      <c r="B30" s="44">
        <v>52</v>
      </c>
      <c r="C30" s="44" t="s">
        <v>137</v>
      </c>
      <c r="D30" s="114"/>
      <c r="E30" s="72"/>
      <c r="F30" s="104"/>
      <c r="G30" s="72"/>
    </row>
    <row r="31" spans="1:7" s="14" customFormat="1" ht="21.75" customHeight="1">
      <c r="A31" s="51" t="s">
        <v>155</v>
      </c>
      <c r="B31" s="44">
        <v>60</v>
      </c>
      <c r="C31" s="44"/>
      <c r="D31" s="114">
        <f>D27-D29-D30</f>
        <v>20560352122.4</v>
      </c>
      <c r="E31" s="72">
        <f>E27-E29-E30</f>
        <v>20082780709.2</v>
      </c>
      <c r="F31" s="104">
        <f>F27-F29-F30</f>
        <v>20560352122.4</v>
      </c>
      <c r="G31" s="72">
        <f>G27-G29-G30</f>
        <v>20082780709.2</v>
      </c>
    </row>
    <row r="32" spans="1:7" s="12" customFormat="1" ht="23.25" customHeight="1">
      <c r="A32" s="55" t="s">
        <v>138</v>
      </c>
      <c r="B32" s="57">
        <v>70</v>
      </c>
      <c r="C32" s="56"/>
      <c r="D32" s="119">
        <f>D31/24000000</f>
        <v>856.6813384333334</v>
      </c>
      <c r="E32" s="76">
        <f>E31/24000000</f>
        <v>836.78252955</v>
      </c>
      <c r="F32" s="101">
        <f>F31/24000000</f>
        <v>856.6813384333334</v>
      </c>
      <c r="G32" s="76">
        <f>G31/24000000</f>
        <v>836.78252955</v>
      </c>
    </row>
    <row r="33" spans="1:7" s="12" customFormat="1" ht="17.25" customHeight="1">
      <c r="A33" s="16" t="s">
        <v>139</v>
      </c>
      <c r="C33" s="16"/>
      <c r="E33" s="16"/>
      <c r="F33" s="127" t="s">
        <v>389</v>
      </c>
      <c r="G33" s="127"/>
    </row>
    <row r="34" spans="1:7" s="12" customFormat="1" ht="15" customHeight="1">
      <c r="A34" s="17" t="s">
        <v>382</v>
      </c>
      <c r="B34" s="17"/>
      <c r="C34" s="183" t="s">
        <v>140</v>
      </c>
      <c r="D34" s="183"/>
      <c r="E34" s="2"/>
      <c r="F34" s="154" t="s">
        <v>141</v>
      </c>
      <c r="G34" s="154"/>
    </row>
    <row r="35" spans="1:5" ht="25.5" customHeight="1">
      <c r="A35" s="4"/>
      <c r="B35" s="151"/>
      <c r="C35" s="151"/>
      <c r="D35" s="151"/>
      <c r="E35" s="151"/>
    </row>
    <row r="37" ht="15">
      <c r="A37" s="1"/>
    </row>
    <row r="39" spans="1:7" s="5" customFormat="1" ht="15" customHeight="1">
      <c r="A39" s="22" t="s">
        <v>383</v>
      </c>
      <c r="C39" s="154" t="s">
        <v>157</v>
      </c>
      <c r="D39" s="154"/>
      <c r="E39" s="2"/>
      <c r="F39" s="154" t="s">
        <v>153</v>
      </c>
      <c r="G39" s="154"/>
    </row>
    <row r="43" ht="15">
      <c r="D43" s="11"/>
    </row>
    <row r="45" ht="15">
      <c r="D45" s="7"/>
    </row>
  </sheetData>
  <mergeCells count="28">
    <mergeCell ref="A5:G5"/>
    <mergeCell ref="A6:G6"/>
    <mergeCell ref="F1:G1"/>
    <mergeCell ref="F34:G34"/>
    <mergeCell ref="A9:A10"/>
    <mergeCell ref="B9:B10"/>
    <mergeCell ref="C4:E4"/>
    <mergeCell ref="F33:G33"/>
    <mergeCell ref="F39:G39"/>
    <mergeCell ref="C39:D39"/>
    <mergeCell ref="C34:D34"/>
    <mergeCell ref="F9:G9"/>
    <mergeCell ref="F22:F23"/>
    <mergeCell ref="G22:G23"/>
    <mergeCell ref="F27:F28"/>
    <mergeCell ref="G27:G28"/>
    <mergeCell ref="D9:E9"/>
    <mergeCell ref="C9:C10"/>
    <mergeCell ref="D35:E35"/>
    <mergeCell ref="B35:C35"/>
    <mergeCell ref="B22:B23"/>
    <mergeCell ref="C22:C23"/>
    <mergeCell ref="D22:D23"/>
    <mergeCell ref="E22:E23"/>
    <mergeCell ref="B27:B28"/>
    <mergeCell ref="C27:C28"/>
    <mergeCell ref="D27:D28"/>
    <mergeCell ref="E27:E28"/>
  </mergeCells>
  <printOptions horizontalCentered="1"/>
  <pageMargins left="0.17" right="0.18" top="0.26" bottom="0.29" header="0.17" footer="0.16"/>
  <pageSetup firstPageNumber="4" useFirstPageNumber="1" horizontalDpi="600" verticalDpi="600" orientation="landscape" paperSize="9" scale="85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6">
      <selection activeCell="D48" sqref="D48"/>
    </sheetView>
  </sheetViews>
  <sheetFormatPr defaultColWidth="9.140625" defaultRowHeight="15"/>
  <cols>
    <col min="1" max="1" width="50.8515625" style="2" customWidth="1"/>
    <col min="2" max="2" width="7.00390625" style="2" customWidth="1"/>
    <col min="3" max="3" width="8.28125" style="2" customWidth="1"/>
    <col min="4" max="4" width="19.8515625" style="26" customWidth="1"/>
    <col min="5" max="5" width="20.140625" style="26" customWidth="1"/>
    <col min="6" max="6" width="19.7109375" style="2" customWidth="1"/>
    <col min="7" max="7" width="19.8515625" style="2" customWidth="1"/>
    <col min="8" max="16384" width="9.140625" style="2" customWidth="1"/>
  </cols>
  <sheetData>
    <row r="1" spans="1:7" ht="15" customHeight="1">
      <c r="A1" s="17" t="s">
        <v>150</v>
      </c>
      <c r="B1" s="24"/>
      <c r="C1" s="25"/>
      <c r="D1" s="24"/>
      <c r="E1" s="25"/>
      <c r="F1" s="159" t="s">
        <v>313</v>
      </c>
      <c r="G1" s="159"/>
    </row>
    <row r="2" spans="1:7" ht="12" customHeight="1">
      <c r="A2" s="21"/>
      <c r="B2" s="25"/>
      <c r="C2" s="26"/>
      <c r="D2" s="25"/>
      <c r="F2" s="160" t="s">
        <v>144</v>
      </c>
      <c r="G2" s="160"/>
    </row>
    <row r="3" spans="1:7" ht="12.75" customHeight="1">
      <c r="A3" s="21"/>
      <c r="B3" s="24"/>
      <c r="C3" s="25"/>
      <c r="D3" s="24"/>
      <c r="E3" s="25"/>
      <c r="F3" s="160" t="s">
        <v>145</v>
      </c>
      <c r="G3" s="160"/>
    </row>
    <row r="4" spans="1:3" ht="8.25" customHeight="1">
      <c r="A4" s="23"/>
      <c r="B4" s="24"/>
      <c r="C4" s="25"/>
    </row>
    <row r="5" spans="1:7" s="12" customFormat="1" ht="20.25">
      <c r="A5" s="158" t="s">
        <v>314</v>
      </c>
      <c r="B5" s="158"/>
      <c r="C5" s="158"/>
      <c r="D5" s="158"/>
      <c r="E5" s="158"/>
      <c r="F5" s="158"/>
      <c r="G5" s="158"/>
    </row>
    <row r="6" spans="1:7" s="12" customFormat="1" ht="16.5">
      <c r="A6" s="154" t="s">
        <v>394</v>
      </c>
      <c r="B6" s="154"/>
      <c r="C6" s="154"/>
      <c r="D6" s="154"/>
      <c r="E6" s="154"/>
      <c r="F6" s="154"/>
      <c r="G6" s="154"/>
    </row>
    <row r="7" spans="4:7" s="12" customFormat="1" ht="13.5" customHeight="1">
      <c r="D7" s="27"/>
      <c r="E7" s="10"/>
      <c r="G7" s="77" t="s">
        <v>149</v>
      </c>
    </row>
    <row r="8" spans="1:7" s="12" customFormat="1" ht="17.25" customHeight="1">
      <c r="A8" s="125" t="s">
        <v>315</v>
      </c>
      <c r="B8" s="187" t="s">
        <v>142</v>
      </c>
      <c r="C8" s="187" t="s">
        <v>2</v>
      </c>
      <c r="D8" s="187" t="s">
        <v>388</v>
      </c>
      <c r="E8" s="187"/>
      <c r="F8" s="187" t="s">
        <v>381</v>
      </c>
      <c r="G8" s="187"/>
    </row>
    <row r="9" spans="1:7" s="12" customFormat="1" ht="16.5" customHeight="1">
      <c r="A9" s="125"/>
      <c r="B9" s="187"/>
      <c r="C9" s="187"/>
      <c r="D9" s="36" t="s">
        <v>393</v>
      </c>
      <c r="E9" s="36" t="s">
        <v>377</v>
      </c>
      <c r="F9" s="36" t="s">
        <v>393</v>
      </c>
      <c r="G9" s="36" t="s">
        <v>377</v>
      </c>
    </row>
    <row r="10" spans="1:7" s="12" customFormat="1" ht="16.5">
      <c r="A10" s="37" t="s">
        <v>378</v>
      </c>
      <c r="B10" s="37" t="s">
        <v>379</v>
      </c>
      <c r="C10" s="37" t="s">
        <v>380</v>
      </c>
      <c r="D10" s="37">
        <v>1</v>
      </c>
      <c r="E10" s="37">
        <v>2</v>
      </c>
      <c r="F10" s="37">
        <v>3</v>
      </c>
      <c r="G10" s="37">
        <v>4</v>
      </c>
    </row>
    <row r="11" spans="1:7" s="12" customFormat="1" ht="16.5">
      <c r="A11" s="38" t="s">
        <v>316</v>
      </c>
      <c r="B11" s="39"/>
      <c r="C11" s="39"/>
      <c r="D11" s="120"/>
      <c r="E11" s="40"/>
      <c r="F11" s="137"/>
      <c r="G11" s="40"/>
    </row>
    <row r="12" spans="1:7" s="12" customFormat="1" ht="19.5">
      <c r="A12" s="41" t="s">
        <v>317</v>
      </c>
      <c r="B12" s="42">
        <v>1</v>
      </c>
      <c r="C12" s="42"/>
      <c r="D12" s="121">
        <v>25700440153</v>
      </c>
      <c r="E12" s="43">
        <v>22314200788</v>
      </c>
      <c r="F12" s="88">
        <f>D12</f>
        <v>25700440153</v>
      </c>
      <c r="G12" s="43">
        <f>E12</f>
        <v>22314200788</v>
      </c>
    </row>
    <row r="13" spans="1:7" s="12" customFormat="1" ht="17.25">
      <c r="A13" s="41" t="s">
        <v>318</v>
      </c>
      <c r="B13" s="44"/>
      <c r="C13" s="44"/>
      <c r="D13" s="122"/>
      <c r="E13" s="45"/>
      <c r="F13" s="89"/>
      <c r="G13" s="45"/>
    </row>
    <row r="14" spans="1:7" s="12" customFormat="1" ht="16.5">
      <c r="A14" s="46" t="s">
        <v>319</v>
      </c>
      <c r="B14" s="44">
        <v>2</v>
      </c>
      <c r="C14" s="44"/>
      <c r="D14" s="122">
        <v>9899169926</v>
      </c>
      <c r="E14" s="45">
        <v>9766900720</v>
      </c>
      <c r="F14" s="89">
        <f>D14</f>
        <v>9899169926</v>
      </c>
      <c r="G14" s="45">
        <f>E14</f>
        <v>9766900720</v>
      </c>
    </row>
    <row r="15" spans="1:7" s="12" customFormat="1" ht="16.5">
      <c r="A15" s="46" t="s">
        <v>320</v>
      </c>
      <c r="B15" s="44">
        <v>3</v>
      </c>
      <c r="C15" s="44"/>
      <c r="D15" s="123"/>
      <c r="E15" s="47"/>
      <c r="F15" s="90"/>
      <c r="G15" s="47">
        <v>0</v>
      </c>
    </row>
    <row r="16" spans="1:7" s="12" customFormat="1" ht="18.75" customHeight="1">
      <c r="A16" s="46" t="s">
        <v>322</v>
      </c>
      <c r="B16" s="44">
        <v>4</v>
      </c>
      <c r="C16" s="44"/>
      <c r="D16" s="130"/>
      <c r="E16" s="48">
        <v>0</v>
      </c>
      <c r="F16" s="91">
        <f>D16</f>
        <v>0</v>
      </c>
      <c r="G16" s="48">
        <f>E16</f>
        <v>0</v>
      </c>
    </row>
    <row r="17" spans="1:7" s="12" customFormat="1" ht="18">
      <c r="A17" s="46" t="s">
        <v>323</v>
      </c>
      <c r="B17" s="44">
        <v>5</v>
      </c>
      <c r="C17" s="44"/>
      <c r="D17" s="130"/>
      <c r="E17" s="48">
        <v>0</v>
      </c>
      <c r="F17" s="91">
        <f>0+D17</f>
        <v>0</v>
      </c>
      <c r="G17" s="48">
        <f>E17</f>
        <v>0</v>
      </c>
    </row>
    <row r="18" spans="1:7" s="12" customFormat="1" ht="16.5">
      <c r="A18" s="46" t="s">
        <v>324</v>
      </c>
      <c r="B18" s="44">
        <v>6</v>
      </c>
      <c r="C18" s="44"/>
      <c r="D18" s="122">
        <v>1228525864</v>
      </c>
      <c r="E18" s="45">
        <v>2203903229</v>
      </c>
      <c r="F18" s="89">
        <f>D18</f>
        <v>1228525864</v>
      </c>
      <c r="G18" s="45">
        <f>E18</f>
        <v>2203903229</v>
      </c>
    </row>
    <row r="19" spans="1:7" s="12" customFormat="1" ht="34.5">
      <c r="A19" s="41" t="s">
        <v>325</v>
      </c>
      <c r="B19" s="49">
        <v>8</v>
      </c>
      <c r="C19" s="49"/>
      <c r="D19" s="131">
        <f>SUM(D12:D18)</f>
        <v>36828135943</v>
      </c>
      <c r="E19" s="50">
        <f>SUM(E12:E18)</f>
        <v>34285004737</v>
      </c>
      <c r="F19" s="92">
        <f>SUM(F12:F18)</f>
        <v>36828135943</v>
      </c>
      <c r="G19" s="50">
        <f>SUM(G12:G18)</f>
        <v>34285004737</v>
      </c>
    </row>
    <row r="20" spans="1:7" s="12" customFormat="1" ht="18">
      <c r="A20" s="46" t="s">
        <v>326</v>
      </c>
      <c r="B20" s="44">
        <v>9</v>
      </c>
      <c r="C20" s="44"/>
      <c r="D20" s="132">
        <v>-19703790618</v>
      </c>
      <c r="E20" s="138">
        <v>-3711044374</v>
      </c>
      <c r="F20" s="93">
        <f>D20</f>
        <v>-19703790618</v>
      </c>
      <c r="G20" s="48">
        <f>E20</f>
        <v>-3711044374</v>
      </c>
    </row>
    <row r="21" spans="1:7" s="12" customFormat="1" ht="18">
      <c r="A21" s="46" t="s">
        <v>327</v>
      </c>
      <c r="B21" s="44">
        <v>10</v>
      </c>
      <c r="C21" s="44"/>
      <c r="D21" s="132"/>
      <c r="E21" s="106">
        <v>0</v>
      </c>
      <c r="F21" s="93">
        <v>0</v>
      </c>
      <c r="G21" s="48">
        <f>E21</f>
        <v>0</v>
      </c>
    </row>
    <row r="22" spans="1:7" s="12" customFormat="1" ht="33">
      <c r="A22" s="46" t="s">
        <v>328</v>
      </c>
      <c r="B22" s="44">
        <v>11</v>
      </c>
      <c r="C22" s="44"/>
      <c r="D22" s="115">
        <v>-3834537902</v>
      </c>
      <c r="E22" s="139">
        <v>-2815253891</v>
      </c>
      <c r="F22" s="94">
        <f aca="true" t="shared" si="0" ref="F22:F27">D22</f>
        <v>-3834537902</v>
      </c>
      <c r="G22" s="45">
        <f>E22</f>
        <v>-2815253891</v>
      </c>
    </row>
    <row r="23" spans="1:7" s="12" customFormat="1" ht="16.5">
      <c r="A23" s="46" t="s">
        <v>329</v>
      </c>
      <c r="B23" s="44">
        <v>12</v>
      </c>
      <c r="C23" s="44"/>
      <c r="D23" s="115">
        <v>-18967769490</v>
      </c>
      <c r="E23" s="107">
        <v>626720971</v>
      </c>
      <c r="F23" s="94">
        <f t="shared" si="0"/>
        <v>-18967769490</v>
      </c>
      <c r="G23" s="45">
        <f>E23</f>
        <v>626720971</v>
      </c>
    </row>
    <row r="24" spans="1:7" s="12" customFormat="1" ht="18">
      <c r="A24" s="46" t="s">
        <v>330</v>
      </c>
      <c r="B24" s="44">
        <v>13</v>
      </c>
      <c r="C24" s="44"/>
      <c r="D24" s="132">
        <v>-1228525864</v>
      </c>
      <c r="E24" s="106">
        <v>-2203903229</v>
      </c>
      <c r="F24" s="93">
        <f t="shared" si="0"/>
        <v>-1228525864</v>
      </c>
      <c r="G24" s="48">
        <f>E24</f>
        <v>-2203903229</v>
      </c>
    </row>
    <row r="25" spans="1:7" s="12" customFormat="1" ht="18">
      <c r="A25" s="46" t="s">
        <v>331</v>
      </c>
      <c r="B25" s="44">
        <v>14</v>
      </c>
      <c r="C25" s="44"/>
      <c r="D25" s="115">
        <v>-2074914711</v>
      </c>
      <c r="E25" s="107">
        <v>-718433785</v>
      </c>
      <c r="F25" s="93">
        <f t="shared" si="0"/>
        <v>-2074914711</v>
      </c>
      <c r="G25" s="45">
        <f>E25</f>
        <v>-718433785</v>
      </c>
    </row>
    <row r="26" spans="1:7" s="12" customFormat="1" ht="18">
      <c r="A26" s="46" t="s">
        <v>332</v>
      </c>
      <c r="B26" s="44">
        <v>15</v>
      </c>
      <c r="C26" s="44"/>
      <c r="D26" s="133">
        <v>76804825</v>
      </c>
      <c r="E26" s="108"/>
      <c r="F26" s="93">
        <f t="shared" si="0"/>
        <v>76804825</v>
      </c>
      <c r="G26" s="47">
        <v>0</v>
      </c>
    </row>
    <row r="27" spans="1:7" s="12" customFormat="1" ht="18">
      <c r="A27" s="46" t="s">
        <v>333</v>
      </c>
      <c r="B27" s="44">
        <v>16</v>
      </c>
      <c r="C27" s="44"/>
      <c r="D27" s="132">
        <v>-2653377000</v>
      </c>
      <c r="E27" s="138">
        <v>-1624333332</v>
      </c>
      <c r="F27" s="93">
        <f t="shared" si="0"/>
        <v>-2653377000</v>
      </c>
      <c r="G27" s="48">
        <f>E27</f>
        <v>-1624333332</v>
      </c>
    </row>
    <row r="28" spans="1:7" s="12" customFormat="1" ht="21" customHeight="1">
      <c r="A28" s="41" t="s">
        <v>334</v>
      </c>
      <c r="B28" s="42">
        <v>20</v>
      </c>
      <c r="C28" s="42"/>
      <c r="D28" s="134">
        <f>SUM(D19:D27)</f>
        <v>-11557974817</v>
      </c>
      <c r="E28" s="109">
        <f>SUM(E19:E27)</f>
        <v>23838757097</v>
      </c>
      <c r="F28" s="96">
        <f>SUM(F19:F27)</f>
        <v>-11557974817</v>
      </c>
      <c r="G28" s="50">
        <f>SUM(G19:G27)</f>
        <v>23838757097</v>
      </c>
    </row>
    <row r="29" spans="1:7" s="12" customFormat="1" ht="2.25" customHeight="1" hidden="1">
      <c r="A29" s="51"/>
      <c r="B29" s="188"/>
      <c r="C29" s="188"/>
      <c r="D29" s="189"/>
      <c r="E29" s="190"/>
      <c r="F29" s="191"/>
      <c r="G29" s="128"/>
    </row>
    <row r="30" spans="1:7" s="12" customFormat="1" ht="18.75" customHeight="1">
      <c r="A30" s="51" t="s">
        <v>335</v>
      </c>
      <c r="B30" s="188"/>
      <c r="C30" s="188"/>
      <c r="D30" s="189"/>
      <c r="E30" s="190"/>
      <c r="F30" s="191"/>
      <c r="G30" s="128"/>
    </row>
    <row r="31" spans="1:7" s="12" customFormat="1" ht="30.75" customHeight="1">
      <c r="A31" s="46" t="s">
        <v>336</v>
      </c>
      <c r="B31" s="44">
        <v>21</v>
      </c>
      <c r="C31" s="44"/>
      <c r="D31" s="135"/>
      <c r="E31" s="110">
        <v>-6070272726</v>
      </c>
      <c r="F31" s="97">
        <f>D31</f>
        <v>0</v>
      </c>
      <c r="G31" s="52">
        <f>E31</f>
        <v>-6070272726</v>
      </c>
    </row>
    <row r="32" spans="1:7" s="12" customFormat="1" ht="31.5" customHeight="1">
      <c r="A32" s="67" t="s">
        <v>337</v>
      </c>
      <c r="B32" s="57">
        <v>22</v>
      </c>
      <c r="C32" s="57"/>
      <c r="D32" s="136"/>
      <c r="E32" s="111">
        <v>0</v>
      </c>
      <c r="F32" s="98">
        <f>D32</f>
        <v>0</v>
      </c>
      <c r="G32" s="78">
        <f>E32</f>
        <v>0</v>
      </c>
    </row>
    <row r="33" spans="1:7" s="12" customFormat="1" ht="30.75" customHeight="1">
      <c r="A33" s="46" t="s">
        <v>338</v>
      </c>
      <c r="B33" s="44">
        <v>23</v>
      </c>
      <c r="C33" s="44"/>
      <c r="D33" s="133" t="s">
        <v>321</v>
      </c>
      <c r="E33" s="142" t="s">
        <v>321</v>
      </c>
      <c r="F33" s="95" t="s">
        <v>321</v>
      </c>
      <c r="G33" s="47">
        <v>0</v>
      </c>
    </row>
    <row r="34" spans="1:7" s="12" customFormat="1" ht="30.75" customHeight="1">
      <c r="A34" s="46" t="s">
        <v>339</v>
      </c>
      <c r="B34" s="44">
        <v>24</v>
      </c>
      <c r="C34" s="44"/>
      <c r="D34" s="123" t="s">
        <v>321</v>
      </c>
      <c r="E34" s="47" t="s">
        <v>321</v>
      </c>
      <c r="F34" s="90" t="s">
        <v>321</v>
      </c>
      <c r="G34" s="47"/>
    </row>
    <row r="35" spans="1:7" s="12" customFormat="1" ht="18">
      <c r="A35" s="46" t="s">
        <v>340</v>
      </c>
      <c r="B35" s="44">
        <v>25</v>
      </c>
      <c r="C35" s="44"/>
      <c r="D35" s="123">
        <v>0</v>
      </c>
      <c r="E35" s="47">
        <v>0</v>
      </c>
      <c r="F35" s="90">
        <v>0</v>
      </c>
      <c r="G35" s="48">
        <f>E35</f>
        <v>0</v>
      </c>
    </row>
    <row r="36" spans="1:7" s="12" customFormat="1" ht="16.5">
      <c r="A36" s="46" t="s">
        <v>341</v>
      </c>
      <c r="B36" s="44">
        <v>26</v>
      </c>
      <c r="C36" s="44"/>
      <c r="D36" s="123" t="s">
        <v>321</v>
      </c>
      <c r="E36" s="47" t="s">
        <v>321</v>
      </c>
      <c r="F36" s="90" t="s">
        <v>321</v>
      </c>
      <c r="G36" s="47"/>
    </row>
    <row r="37" spans="1:7" s="12" customFormat="1" ht="19.5" customHeight="1">
      <c r="A37" s="46" t="s">
        <v>342</v>
      </c>
      <c r="B37" s="44">
        <v>27</v>
      </c>
      <c r="C37" s="44"/>
      <c r="D37" s="122">
        <v>0</v>
      </c>
      <c r="E37" s="45">
        <v>0</v>
      </c>
      <c r="F37" s="89">
        <v>0</v>
      </c>
      <c r="G37" s="45">
        <v>0</v>
      </c>
    </row>
    <row r="38" spans="1:7" s="12" customFormat="1" ht="20.25" customHeight="1">
      <c r="A38" s="53" t="s">
        <v>376</v>
      </c>
      <c r="B38" s="42">
        <v>30</v>
      </c>
      <c r="C38" s="42"/>
      <c r="D38" s="121">
        <f>SUM(D31:D37)</f>
        <v>0</v>
      </c>
      <c r="E38" s="43">
        <f>SUM(E31:E37)</f>
        <v>-6070272726</v>
      </c>
      <c r="F38" s="88">
        <f>SUM(F31:F37)</f>
        <v>0</v>
      </c>
      <c r="G38" s="43">
        <f>SUM(G31:G37)</f>
        <v>-6070272726</v>
      </c>
    </row>
    <row r="39" spans="1:7" s="12" customFormat="1" ht="16.5">
      <c r="A39" s="51" t="s">
        <v>343</v>
      </c>
      <c r="B39" s="42"/>
      <c r="C39" s="42"/>
      <c r="D39" s="140"/>
      <c r="E39" s="54"/>
      <c r="F39" s="99"/>
      <c r="G39" s="54">
        <v>0</v>
      </c>
    </row>
    <row r="40" spans="1:7" s="12" customFormat="1" ht="33">
      <c r="A40" s="46" t="s">
        <v>344</v>
      </c>
      <c r="B40" s="44">
        <v>31</v>
      </c>
      <c r="C40" s="44"/>
      <c r="D40" s="123" t="s">
        <v>321</v>
      </c>
      <c r="E40" s="47" t="s">
        <v>321</v>
      </c>
      <c r="F40" s="90" t="s">
        <v>321</v>
      </c>
      <c r="G40" s="47">
        <v>0</v>
      </c>
    </row>
    <row r="41" spans="1:7" s="12" customFormat="1" ht="33">
      <c r="A41" s="46" t="s">
        <v>345</v>
      </c>
      <c r="B41" s="44">
        <v>32</v>
      </c>
      <c r="C41" s="44"/>
      <c r="D41" s="123" t="s">
        <v>321</v>
      </c>
      <c r="E41" s="47" t="s">
        <v>321</v>
      </c>
      <c r="F41" s="90" t="s">
        <v>321</v>
      </c>
      <c r="G41" s="47">
        <v>0</v>
      </c>
    </row>
    <row r="42" spans="1:7" s="12" customFormat="1" ht="16.5">
      <c r="A42" s="46" t="s">
        <v>346</v>
      </c>
      <c r="B42" s="44">
        <v>33</v>
      </c>
      <c r="C42" s="44"/>
      <c r="D42" s="122">
        <v>25000000000</v>
      </c>
      <c r="E42" s="45">
        <v>0</v>
      </c>
      <c r="F42" s="89">
        <v>0</v>
      </c>
      <c r="G42" s="45">
        <f>E42</f>
        <v>0</v>
      </c>
    </row>
    <row r="43" spans="1:7" s="12" customFormat="1" ht="18">
      <c r="A43" s="46" t="s">
        <v>347</v>
      </c>
      <c r="B43" s="44">
        <v>34</v>
      </c>
      <c r="C43" s="44"/>
      <c r="D43" s="130">
        <v>-35000000000</v>
      </c>
      <c r="E43" s="48">
        <v>-10234892025</v>
      </c>
      <c r="F43" s="91">
        <f>D43</f>
        <v>-35000000000</v>
      </c>
      <c r="G43" s="48">
        <f>E43</f>
        <v>-10234892025</v>
      </c>
    </row>
    <row r="44" spans="1:7" s="12" customFormat="1" ht="16.5">
      <c r="A44" s="46" t="s">
        <v>348</v>
      </c>
      <c r="B44" s="44">
        <v>35</v>
      </c>
      <c r="C44" s="44"/>
      <c r="D44" s="123"/>
      <c r="E44" s="47">
        <v>0</v>
      </c>
      <c r="F44" s="90">
        <v>0</v>
      </c>
      <c r="G44" s="47">
        <v>0</v>
      </c>
    </row>
    <row r="45" spans="1:7" s="12" customFormat="1" ht="18">
      <c r="A45" s="46" t="s">
        <v>349</v>
      </c>
      <c r="B45" s="44">
        <v>36</v>
      </c>
      <c r="C45" s="44"/>
      <c r="D45" s="130"/>
      <c r="E45" s="48">
        <v>0</v>
      </c>
      <c r="F45" s="91">
        <f>D45</f>
        <v>0</v>
      </c>
      <c r="G45" s="47">
        <f>E45</f>
        <v>0</v>
      </c>
    </row>
    <row r="46" spans="1:7" s="12" customFormat="1" ht="19.5" customHeight="1">
      <c r="A46" s="41" t="s">
        <v>350</v>
      </c>
      <c r="B46" s="42">
        <v>40</v>
      </c>
      <c r="C46" s="42"/>
      <c r="D46" s="140">
        <f>SUM(D40:D45)</f>
        <v>-10000000000</v>
      </c>
      <c r="E46" s="54">
        <f>SUM(E40:E45)</f>
        <v>-10234892025</v>
      </c>
      <c r="F46" s="99">
        <f>SUM(F40:F45)</f>
        <v>-35000000000</v>
      </c>
      <c r="G46" s="54">
        <f>SUM(G40:G45)</f>
        <v>-10234892025</v>
      </c>
    </row>
    <row r="47" spans="1:7" s="12" customFormat="1" ht="30" customHeight="1">
      <c r="A47" s="51" t="s">
        <v>351</v>
      </c>
      <c r="B47" s="42">
        <v>50</v>
      </c>
      <c r="C47" s="42"/>
      <c r="D47" s="140">
        <f>D46+D38+D28</f>
        <v>-21557974817</v>
      </c>
      <c r="E47" s="54">
        <f>E46+E38+E28</f>
        <v>7533592346</v>
      </c>
      <c r="F47" s="99">
        <f>F46+F38+F28</f>
        <v>-46557974817</v>
      </c>
      <c r="G47" s="54">
        <f>G46+G38+G28</f>
        <v>7533592346</v>
      </c>
    </row>
    <row r="48" spans="1:7" s="12" customFormat="1" ht="19.5" customHeight="1">
      <c r="A48" s="51" t="s">
        <v>352</v>
      </c>
      <c r="B48" s="42">
        <v>60</v>
      </c>
      <c r="C48" s="42"/>
      <c r="D48" s="140">
        <v>34964256185</v>
      </c>
      <c r="E48" s="54">
        <v>8003559745</v>
      </c>
      <c r="F48" s="99">
        <f>D48</f>
        <v>34964256185</v>
      </c>
      <c r="G48" s="54">
        <f>E48</f>
        <v>8003559745</v>
      </c>
    </row>
    <row r="49" spans="1:7" s="12" customFormat="1" ht="30" customHeight="1">
      <c r="A49" s="46" t="s">
        <v>353</v>
      </c>
      <c r="B49" s="44">
        <v>61</v>
      </c>
      <c r="C49" s="44"/>
      <c r="D49" s="122">
        <v>0</v>
      </c>
      <c r="E49" s="45">
        <v>0</v>
      </c>
      <c r="F49" s="89">
        <f>D49</f>
        <v>0</v>
      </c>
      <c r="G49" s="45">
        <f>E49</f>
        <v>0</v>
      </c>
    </row>
    <row r="50" spans="1:7" s="12" customFormat="1" ht="33">
      <c r="A50" s="55" t="s">
        <v>354</v>
      </c>
      <c r="B50" s="56">
        <v>70</v>
      </c>
      <c r="C50" s="57">
        <v>31</v>
      </c>
      <c r="D50" s="141">
        <f>D47+D48+D49</f>
        <v>13406281368</v>
      </c>
      <c r="E50" s="58">
        <f>E47+E48+E49</f>
        <v>15537152091</v>
      </c>
      <c r="F50" s="100">
        <f>F47+F48+F49</f>
        <v>-11593718632</v>
      </c>
      <c r="G50" s="58">
        <f>G47+G48+G49</f>
        <v>15537152091</v>
      </c>
    </row>
    <row r="51" spans="4:6" s="12" customFormat="1" ht="12" customHeight="1">
      <c r="D51" s="31"/>
      <c r="E51" s="31"/>
      <c r="F51" s="112"/>
    </row>
    <row r="52" spans="1:6" s="12" customFormat="1" ht="16.5">
      <c r="A52" s="28"/>
      <c r="C52" s="32"/>
      <c r="D52" s="113"/>
      <c r="E52" s="32"/>
      <c r="F52" s="32" t="s">
        <v>389</v>
      </c>
    </row>
    <row r="53" spans="1:7" s="12" customFormat="1" ht="15" customHeight="1">
      <c r="A53" s="17" t="s">
        <v>382</v>
      </c>
      <c r="B53" s="17"/>
      <c r="C53" s="183" t="s">
        <v>140</v>
      </c>
      <c r="D53" s="183"/>
      <c r="E53" s="33"/>
      <c r="F53" s="183" t="s">
        <v>141</v>
      </c>
      <c r="G53" s="183"/>
    </row>
    <row r="54" spans="1:5" s="12" customFormat="1" ht="16.5">
      <c r="A54" s="29"/>
      <c r="B54" s="129"/>
      <c r="C54" s="129"/>
      <c r="D54" s="129"/>
      <c r="E54" s="129"/>
    </row>
    <row r="55" spans="4:5" s="12" customFormat="1" ht="16.5">
      <c r="D55" s="27"/>
      <c r="E55" s="27"/>
    </row>
    <row r="56" spans="1:5" s="12" customFormat="1" ht="17.25">
      <c r="A56" s="30"/>
      <c r="D56" s="27"/>
      <c r="E56" s="27"/>
    </row>
    <row r="57" spans="4:5" s="12" customFormat="1" ht="16.5">
      <c r="D57" s="27"/>
      <c r="E57" s="27"/>
    </row>
    <row r="58" spans="1:7" s="12" customFormat="1" ht="16.5">
      <c r="A58" s="22" t="s">
        <v>383</v>
      </c>
      <c r="C58" s="154" t="s">
        <v>157</v>
      </c>
      <c r="D58" s="154"/>
      <c r="E58" s="27"/>
      <c r="F58" s="154" t="s">
        <v>153</v>
      </c>
      <c r="G58" s="154"/>
    </row>
    <row r="59" spans="3:7" s="22" customFormat="1" ht="16.5">
      <c r="C59" s="154"/>
      <c r="D59" s="154"/>
      <c r="E59" s="34"/>
      <c r="F59" s="154"/>
      <c r="G59" s="154"/>
    </row>
    <row r="60" spans="4:5" s="12" customFormat="1" ht="16.5">
      <c r="D60" s="27"/>
      <c r="E60" s="27"/>
    </row>
    <row r="61" spans="4:5" s="12" customFormat="1" ht="16.5">
      <c r="D61" s="27"/>
      <c r="E61" s="27"/>
    </row>
    <row r="62" spans="4:5" s="12" customFormat="1" ht="16.5">
      <c r="D62" s="27"/>
      <c r="E62" s="27"/>
    </row>
  </sheetData>
  <mergeCells count="24">
    <mergeCell ref="B29:B30"/>
    <mergeCell ref="A6:G6"/>
    <mergeCell ref="D8:E8"/>
    <mergeCell ref="C8:C9"/>
    <mergeCell ref="B8:B9"/>
    <mergeCell ref="A8:A9"/>
    <mergeCell ref="C29:C30"/>
    <mergeCell ref="D29:D30"/>
    <mergeCell ref="E29:E30"/>
    <mergeCell ref="F29:F30"/>
    <mergeCell ref="F1:G1"/>
    <mergeCell ref="F2:G2"/>
    <mergeCell ref="F3:G3"/>
    <mergeCell ref="F8:G8"/>
    <mergeCell ref="G29:G30"/>
    <mergeCell ref="A5:G5"/>
    <mergeCell ref="F53:G53"/>
    <mergeCell ref="F59:G59"/>
    <mergeCell ref="C53:D53"/>
    <mergeCell ref="C59:D59"/>
    <mergeCell ref="C58:D58"/>
    <mergeCell ref="F58:G58"/>
    <mergeCell ref="B54:C54"/>
    <mergeCell ref="D54:E54"/>
  </mergeCells>
  <printOptions/>
  <pageMargins left="0.25" right="0.17" top="0.26" bottom="0.24" header="0.17" footer="0.16"/>
  <pageSetup horizontalDpi="600" verticalDpi="600" orientation="landscape" paperSize="9" r:id="rId1"/>
  <headerFooter alignWithMargins="0">
    <oddFooter xml:space="preserve">&amp;C&amp; Trang &amp;P&amp;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1">
      <selection activeCell="D16" sqref="D16"/>
    </sheetView>
  </sheetViews>
  <sheetFormatPr defaultColWidth="9.140625" defaultRowHeight="15"/>
  <cols>
    <col min="1" max="1" width="6.00390625" style="0" customWidth="1"/>
    <col min="2" max="2" width="23.140625" style="0" customWidth="1"/>
    <col min="3" max="4" width="14.8515625" style="0" customWidth="1"/>
    <col min="5" max="5" width="14.57421875" style="0" customWidth="1"/>
    <col min="6" max="7" width="14.8515625" style="0" customWidth="1"/>
    <col min="8" max="8" width="15.8515625" style="0" customWidth="1"/>
    <col min="9" max="9" width="15.00390625" style="0" customWidth="1"/>
    <col min="10" max="10" width="16.7109375" style="0" customWidth="1"/>
  </cols>
  <sheetData>
    <row r="1" spans="1:10" ht="15">
      <c r="A1" s="194"/>
      <c r="B1" s="194"/>
      <c r="C1" s="194"/>
      <c r="D1" s="194"/>
      <c r="E1" s="143"/>
      <c r="F1" s="196" t="s">
        <v>355</v>
      </c>
      <c r="G1" s="196"/>
      <c r="H1" s="196"/>
      <c r="I1" s="196"/>
      <c r="J1" s="196"/>
    </row>
    <row r="2" spans="1:10" ht="15">
      <c r="A2" s="195" t="s">
        <v>168</v>
      </c>
      <c r="B2" s="195"/>
      <c r="C2" s="195"/>
      <c r="D2" s="195"/>
      <c r="E2" s="143"/>
      <c r="F2" s="192" t="s">
        <v>169</v>
      </c>
      <c r="G2" s="192"/>
      <c r="H2" s="192"/>
      <c r="I2" s="192"/>
      <c r="J2" s="192"/>
    </row>
    <row r="3" spans="1:10" ht="15">
      <c r="A3" s="143"/>
      <c r="B3" s="143"/>
      <c r="C3" s="143"/>
      <c r="D3" s="143"/>
      <c r="E3" s="143"/>
      <c r="F3" s="192" t="s">
        <v>170</v>
      </c>
      <c r="G3" s="192"/>
      <c r="H3" s="192"/>
      <c r="I3" s="192"/>
      <c r="J3" s="192"/>
    </row>
    <row r="4" spans="1:10" ht="1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25.5">
      <c r="A5" s="193" t="s">
        <v>374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5">
      <c r="A6" s="192" t="s">
        <v>395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5.75" thickBot="1">
      <c r="A7" s="143"/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">
      <c r="A8" s="197" t="s">
        <v>171</v>
      </c>
      <c r="B8" s="198" t="s">
        <v>172</v>
      </c>
      <c r="C8" s="198" t="s">
        <v>173</v>
      </c>
      <c r="D8" s="198"/>
      <c r="E8" s="198" t="s">
        <v>174</v>
      </c>
      <c r="F8" s="198"/>
      <c r="G8" s="198" t="s">
        <v>175</v>
      </c>
      <c r="H8" s="198"/>
      <c r="I8" s="198" t="s">
        <v>399</v>
      </c>
      <c r="J8" s="199"/>
    </row>
    <row r="9" spans="1:10" ht="15">
      <c r="A9" s="200"/>
      <c r="B9" s="201"/>
      <c r="C9" s="144" t="s">
        <v>176</v>
      </c>
      <c r="D9" s="145" t="s">
        <v>177</v>
      </c>
      <c r="E9" s="144" t="s">
        <v>176</v>
      </c>
      <c r="F9" s="145" t="s">
        <v>177</v>
      </c>
      <c r="G9" s="144" t="s">
        <v>176</v>
      </c>
      <c r="H9" s="145" t="s">
        <v>177</v>
      </c>
      <c r="I9" s="144" t="s">
        <v>400</v>
      </c>
      <c r="J9" s="202" t="s">
        <v>401</v>
      </c>
    </row>
    <row r="10" spans="1:10" ht="15">
      <c r="A10" s="146">
        <v>111</v>
      </c>
      <c r="B10" s="147" t="s">
        <v>178</v>
      </c>
      <c r="C10" s="203">
        <v>750442098</v>
      </c>
      <c r="D10" s="203">
        <v>0</v>
      </c>
      <c r="E10" s="203">
        <v>6279778450</v>
      </c>
      <c r="F10" s="203">
        <v>6527702177</v>
      </c>
      <c r="G10" s="203">
        <v>502518371</v>
      </c>
      <c r="H10" s="203">
        <v>0</v>
      </c>
      <c r="I10" s="203">
        <v>6279778450</v>
      </c>
      <c r="J10" s="204">
        <v>6527702177</v>
      </c>
    </row>
    <row r="11" spans="1:10" ht="15">
      <c r="A11" s="146">
        <v>1111</v>
      </c>
      <c r="B11" s="147" t="s">
        <v>179</v>
      </c>
      <c r="C11" s="203">
        <v>750442098</v>
      </c>
      <c r="D11" s="203">
        <v>0</v>
      </c>
      <c r="E11" s="203">
        <v>6279778450</v>
      </c>
      <c r="F11" s="203">
        <v>6527702177</v>
      </c>
      <c r="G11" s="203">
        <v>502518371</v>
      </c>
      <c r="H11" s="203">
        <v>0</v>
      </c>
      <c r="I11" s="203">
        <v>6279778450</v>
      </c>
      <c r="J11" s="204">
        <v>6527702177</v>
      </c>
    </row>
    <row r="12" spans="1:10" ht="15">
      <c r="A12" s="146">
        <v>11111</v>
      </c>
      <c r="B12" s="147" t="s">
        <v>178</v>
      </c>
      <c r="C12" s="203">
        <v>731680120</v>
      </c>
      <c r="D12" s="203">
        <v>0</v>
      </c>
      <c r="E12" s="203">
        <v>6279778450</v>
      </c>
      <c r="F12" s="203">
        <v>6527702177</v>
      </c>
      <c r="G12" s="203">
        <v>483756393</v>
      </c>
      <c r="H12" s="203">
        <v>0</v>
      </c>
      <c r="I12" s="203">
        <v>6279778450</v>
      </c>
      <c r="J12" s="204">
        <v>6527702177</v>
      </c>
    </row>
    <row r="13" spans="1:10" ht="15">
      <c r="A13" s="146">
        <v>11112</v>
      </c>
      <c r="B13" s="147" t="s">
        <v>180</v>
      </c>
      <c r="C13" s="203">
        <v>18761978</v>
      </c>
      <c r="D13" s="203">
        <v>0</v>
      </c>
      <c r="E13" s="203">
        <v>0</v>
      </c>
      <c r="F13" s="203">
        <v>0</v>
      </c>
      <c r="G13" s="203">
        <v>18761978</v>
      </c>
      <c r="H13" s="203">
        <v>0</v>
      </c>
      <c r="I13" s="203">
        <v>0</v>
      </c>
      <c r="J13" s="204">
        <v>0</v>
      </c>
    </row>
    <row r="14" spans="1:10" ht="15">
      <c r="A14" s="146">
        <v>112</v>
      </c>
      <c r="B14" s="147" t="s">
        <v>181</v>
      </c>
      <c r="C14" s="203">
        <v>9213814087.1</v>
      </c>
      <c r="D14" s="203">
        <v>0</v>
      </c>
      <c r="E14" s="203">
        <v>102172616348</v>
      </c>
      <c r="F14" s="203">
        <v>104382667438</v>
      </c>
      <c r="G14" s="203">
        <v>7003762997.1</v>
      </c>
      <c r="H14" s="203">
        <v>0</v>
      </c>
      <c r="I14" s="203">
        <v>102172616348</v>
      </c>
      <c r="J14" s="204">
        <v>104382667438</v>
      </c>
    </row>
    <row r="15" spans="1:10" ht="15">
      <c r="A15" s="146">
        <v>1121</v>
      </c>
      <c r="B15" s="147" t="s">
        <v>182</v>
      </c>
      <c r="C15" s="203">
        <v>6811164344.1</v>
      </c>
      <c r="D15" s="203">
        <v>0</v>
      </c>
      <c r="E15" s="203">
        <v>102171960431</v>
      </c>
      <c r="F15" s="203">
        <v>103731529585</v>
      </c>
      <c r="G15" s="203">
        <v>5251595190.1</v>
      </c>
      <c r="H15" s="203">
        <v>0</v>
      </c>
      <c r="I15" s="203">
        <v>102171960431</v>
      </c>
      <c r="J15" s="204">
        <v>103731529585</v>
      </c>
    </row>
    <row r="16" spans="1:10" ht="15">
      <c r="A16" s="146">
        <v>11211</v>
      </c>
      <c r="B16" s="147" t="s">
        <v>182</v>
      </c>
      <c r="C16" s="203">
        <v>6769193708.1</v>
      </c>
      <c r="D16" s="203">
        <v>0</v>
      </c>
      <c r="E16" s="203">
        <v>102171947994</v>
      </c>
      <c r="F16" s="203">
        <v>103731529585</v>
      </c>
      <c r="G16" s="203">
        <v>5209612117.1</v>
      </c>
      <c r="H16" s="203">
        <v>0</v>
      </c>
      <c r="I16" s="203">
        <v>102171947994</v>
      </c>
      <c r="J16" s="204">
        <v>103731529585</v>
      </c>
    </row>
    <row r="17" spans="1:10" ht="15">
      <c r="A17" s="146">
        <v>11214</v>
      </c>
      <c r="B17" s="147" t="s">
        <v>182</v>
      </c>
      <c r="C17" s="203">
        <v>29535000</v>
      </c>
      <c r="D17" s="203">
        <v>0</v>
      </c>
      <c r="E17" s="203">
        <v>0</v>
      </c>
      <c r="F17" s="203">
        <v>0</v>
      </c>
      <c r="G17" s="203">
        <v>29535000</v>
      </c>
      <c r="H17" s="203">
        <v>0</v>
      </c>
      <c r="I17" s="203">
        <v>0</v>
      </c>
      <c r="J17" s="204">
        <v>0</v>
      </c>
    </row>
    <row r="18" spans="1:10" ht="15">
      <c r="A18" s="146">
        <v>11217</v>
      </c>
      <c r="B18" s="147" t="s">
        <v>182</v>
      </c>
      <c r="C18" s="203">
        <v>2123634</v>
      </c>
      <c r="D18" s="203">
        <v>0</v>
      </c>
      <c r="E18" s="203">
        <v>0</v>
      </c>
      <c r="F18" s="203">
        <v>0</v>
      </c>
      <c r="G18" s="203">
        <v>2123634</v>
      </c>
      <c r="H18" s="203">
        <v>0</v>
      </c>
      <c r="I18" s="203">
        <v>0</v>
      </c>
      <c r="J18" s="204">
        <v>0</v>
      </c>
    </row>
    <row r="19" spans="1:10" ht="15">
      <c r="A19" s="146">
        <v>11218</v>
      </c>
      <c r="B19" s="147" t="s">
        <v>183</v>
      </c>
      <c r="C19" s="203">
        <v>10312002</v>
      </c>
      <c r="D19" s="203">
        <v>0</v>
      </c>
      <c r="E19" s="203">
        <v>12437</v>
      </c>
      <c r="F19" s="203">
        <v>0</v>
      </c>
      <c r="G19" s="203">
        <v>10324439</v>
      </c>
      <c r="H19" s="203">
        <v>0</v>
      </c>
      <c r="I19" s="203">
        <v>12437</v>
      </c>
      <c r="J19" s="204">
        <v>0</v>
      </c>
    </row>
    <row r="20" spans="1:10" ht="15">
      <c r="A20" s="146">
        <v>1122</v>
      </c>
      <c r="B20" s="147" t="s">
        <v>184</v>
      </c>
      <c r="C20" s="203">
        <v>2276536919</v>
      </c>
      <c r="D20" s="203">
        <v>0</v>
      </c>
      <c r="E20" s="203">
        <v>525023</v>
      </c>
      <c r="F20" s="203">
        <v>524900273</v>
      </c>
      <c r="G20" s="203">
        <v>1752161669</v>
      </c>
      <c r="H20" s="203">
        <v>0</v>
      </c>
      <c r="I20" s="203">
        <v>525023</v>
      </c>
      <c r="J20" s="204">
        <v>524900273</v>
      </c>
    </row>
    <row r="21" spans="1:10" ht="15">
      <c r="A21" s="146">
        <v>1123</v>
      </c>
      <c r="B21" s="147" t="s">
        <v>185</v>
      </c>
      <c r="C21" s="203">
        <v>126112824</v>
      </c>
      <c r="D21" s="203">
        <v>0</v>
      </c>
      <c r="E21" s="203">
        <v>130894</v>
      </c>
      <c r="F21" s="203">
        <v>126237580</v>
      </c>
      <c r="G21" s="203">
        <v>6138</v>
      </c>
      <c r="H21" s="203">
        <v>0</v>
      </c>
      <c r="I21" s="203">
        <v>130894</v>
      </c>
      <c r="J21" s="204">
        <v>126237580</v>
      </c>
    </row>
    <row r="22" spans="1:10" ht="15">
      <c r="A22" s="146">
        <v>128</v>
      </c>
      <c r="B22" s="147" t="s">
        <v>186</v>
      </c>
      <c r="C22" s="203">
        <v>25000000000</v>
      </c>
      <c r="D22" s="203">
        <v>0</v>
      </c>
      <c r="E22" s="203">
        <v>5900000000</v>
      </c>
      <c r="F22" s="203">
        <v>25000000000</v>
      </c>
      <c r="G22" s="203">
        <v>5900000000</v>
      </c>
      <c r="H22" s="203">
        <v>0</v>
      </c>
      <c r="I22" s="203">
        <v>5900000000</v>
      </c>
      <c r="J22" s="204">
        <v>25000000000</v>
      </c>
    </row>
    <row r="23" spans="1:10" ht="15">
      <c r="A23" s="146">
        <v>1281</v>
      </c>
      <c r="B23" s="147" t="s">
        <v>187</v>
      </c>
      <c r="C23" s="203">
        <v>25000000000</v>
      </c>
      <c r="D23" s="203">
        <v>0</v>
      </c>
      <c r="E23" s="203">
        <v>5900000000</v>
      </c>
      <c r="F23" s="203">
        <v>25000000000</v>
      </c>
      <c r="G23" s="203">
        <v>5900000000</v>
      </c>
      <c r="H23" s="203">
        <v>0</v>
      </c>
      <c r="I23" s="203">
        <v>5900000000</v>
      </c>
      <c r="J23" s="204">
        <v>25000000000</v>
      </c>
    </row>
    <row r="24" spans="1:10" ht="15">
      <c r="A24" s="146">
        <v>131</v>
      </c>
      <c r="B24" s="147" t="s">
        <v>188</v>
      </c>
      <c r="C24" s="203">
        <v>12965080886</v>
      </c>
      <c r="D24" s="203">
        <v>0</v>
      </c>
      <c r="E24" s="203">
        <v>57013418551</v>
      </c>
      <c r="F24" s="203">
        <v>51462097695</v>
      </c>
      <c r="G24" s="203">
        <v>18516401742</v>
      </c>
      <c r="H24" s="203">
        <v>0</v>
      </c>
      <c r="I24" s="203">
        <v>57013418551</v>
      </c>
      <c r="J24" s="204">
        <v>51462097695</v>
      </c>
    </row>
    <row r="25" spans="1:10" ht="15">
      <c r="A25" s="146">
        <v>1311</v>
      </c>
      <c r="B25" s="147" t="s">
        <v>189</v>
      </c>
      <c r="C25" s="203">
        <v>12965080886</v>
      </c>
      <c r="D25" s="203">
        <v>0</v>
      </c>
      <c r="E25" s="203">
        <v>57013418551</v>
      </c>
      <c r="F25" s="203">
        <v>51462097695</v>
      </c>
      <c r="G25" s="203">
        <v>18516401742</v>
      </c>
      <c r="H25" s="203">
        <v>0</v>
      </c>
      <c r="I25" s="203">
        <v>57013418551</v>
      </c>
      <c r="J25" s="204">
        <v>51462097695</v>
      </c>
    </row>
    <row r="26" spans="1:10" ht="15">
      <c r="A26" s="146">
        <v>133</v>
      </c>
      <c r="B26" s="147" t="s">
        <v>190</v>
      </c>
      <c r="C26" s="203">
        <v>0</v>
      </c>
      <c r="D26" s="203">
        <v>0.1</v>
      </c>
      <c r="E26" s="203">
        <v>2329793626</v>
      </c>
      <c r="F26" s="203">
        <v>2329793626</v>
      </c>
      <c r="G26" s="203">
        <v>0</v>
      </c>
      <c r="H26" s="203">
        <v>0.1</v>
      </c>
      <c r="I26" s="203">
        <v>2329793626</v>
      </c>
      <c r="J26" s="204">
        <v>2329793626</v>
      </c>
    </row>
    <row r="27" spans="1:10" ht="15">
      <c r="A27" s="146">
        <v>1331</v>
      </c>
      <c r="B27" s="147" t="s">
        <v>191</v>
      </c>
      <c r="C27" s="203">
        <v>0</v>
      </c>
      <c r="D27" s="203">
        <v>0.1</v>
      </c>
      <c r="E27" s="203">
        <v>2329793626</v>
      </c>
      <c r="F27" s="203">
        <v>2329793626</v>
      </c>
      <c r="G27" s="203">
        <v>0</v>
      </c>
      <c r="H27" s="203">
        <v>0.1</v>
      </c>
      <c r="I27" s="203">
        <v>2329793626</v>
      </c>
      <c r="J27" s="204">
        <v>2329793626</v>
      </c>
    </row>
    <row r="28" spans="1:10" ht="15">
      <c r="A28" s="146">
        <v>138</v>
      </c>
      <c r="B28" s="147" t="s">
        <v>192</v>
      </c>
      <c r="C28" s="203">
        <v>421834168</v>
      </c>
      <c r="D28" s="203">
        <v>0</v>
      </c>
      <c r="E28" s="203">
        <v>237959555</v>
      </c>
      <c r="F28" s="203">
        <v>288058081</v>
      </c>
      <c r="G28" s="203">
        <v>371735956</v>
      </c>
      <c r="H28" s="203">
        <v>314</v>
      </c>
      <c r="I28" s="203">
        <v>237959555</v>
      </c>
      <c r="J28" s="204">
        <v>288058081</v>
      </c>
    </row>
    <row r="29" spans="1:10" ht="15">
      <c r="A29" s="146">
        <v>1388</v>
      </c>
      <c r="B29" s="147" t="s">
        <v>192</v>
      </c>
      <c r="C29" s="203">
        <v>421834168</v>
      </c>
      <c r="D29" s="203">
        <v>0</v>
      </c>
      <c r="E29" s="203">
        <v>237959555</v>
      </c>
      <c r="F29" s="203">
        <v>288058081</v>
      </c>
      <c r="G29" s="203">
        <v>371735956</v>
      </c>
      <c r="H29" s="203">
        <v>314</v>
      </c>
      <c r="I29" s="203">
        <v>237959555</v>
      </c>
      <c r="J29" s="204">
        <v>288058081</v>
      </c>
    </row>
    <row r="30" spans="1:10" ht="15">
      <c r="A30" s="146">
        <v>141</v>
      </c>
      <c r="B30" s="147" t="s">
        <v>193</v>
      </c>
      <c r="C30" s="203">
        <v>27730495</v>
      </c>
      <c r="D30" s="203">
        <v>0</v>
      </c>
      <c r="E30" s="203">
        <v>1181520114</v>
      </c>
      <c r="F30" s="203">
        <v>494584063</v>
      </c>
      <c r="G30" s="203">
        <v>714666546</v>
      </c>
      <c r="H30" s="203">
        <v>0</v>
      </c>
      <c r="I30" s="203">
        <v>1181520114</v>
      </c>
      <c r="J30" s="204">
        <v>494584063</v>
      </c>
    </row>
    <row r="31" spans="1:10" ht="15">
      <c r="A31" s="146">
        <v>142</v>
      </c>
      <c r="B31" s="147" t="s">
        <v>194</v>
      </c>
      <c r="C31" s="203">
        <v>2300303404</v>
      </c>
      <c r="D31" s="203">
        <v>0</v>
      </c>
      <c r="E31" s="203">
        <v>147113000</v>
      </c>
      <c r="F31" s="203">
        <v>865397098</v>
      </c>
      <c r="G31" s="203">
        <v>1582019306</v>
      </c>
      <c r="H31" s="203">
        <v>0</v>
      </c>
      <c r="I31" s="203">
        <v>147113000</v>
      </c>
      <c r="J31" s="204">
        <v>865397098</v>
      </c>
    </row>
    <row r="32" spans="1:10" ht="15">
      <c r="A32" s="146">
        <v>1421</v>
      </c>
      <c r="B32" s="147" t="s">
        <v>194</v>
      </c>
      <c r="C32" s="203">
        <v>2300303404</v>
      </c>
      <c r="D32" s="203">
        <v>0</v>
      </c>
      <c r="E32" s="203">
        <v>147113000</v>
      </c>
      <c r="F32" s="203">
        <v>865397098</v>
      </c>
      <c r="G32" s="203">
        <v>1582019306</v>
      </c>
      <c r="H32" s="203">
        <v>0</v>
      </c>
      <c r="I32" s="203">
        <v>147113000</v>
      </c>
      <c r="J32" s="204">
        <v>865397098</v>
      </c>
    </row>
    <row r="33" spans="1:10" ht="15">
      <c r="A33" s="146">
        <v>144</v>
      </c>
      <c r="B33" s="147" t="s">
        <v>396</v>
      </c>
      <c r="C33" s="203">
        <v>187500000</v>
      </c>
      <c r="D33" s="203">
        <v>0</v>
      </c>
      <c r="E33" s="203">
        <v>31500000</v>
      </c>
      <c r="F33" s="203">
        <v>76804825</v>
      </c>
      <c r="G33" s="203">
        <v>142195175</v>
      </c>
      <c r="H33" s="203">
        <v>0</v>
      </c>
      <c r="I33" s="203">
        <v>31500000</v>
      </c>
      <c r="J33" s="204">
        <v>76804825</v>
      </c>
    </row>
    <row r="34" spans="1:10" ht="15">
      <c r="A34" s="146">
        <v>154</v>
      </c>
      <c r="B34" s="147" t="s">
        <v>195</v>
      </c>
      <c r="C34" s="203">
        <v>0</v>
      </c>
      <c r="D34" s="203">
        <v>0</v>
      </c>
      <c r="E34" s="203">
        <v>23337155062</v>
      </c>
      <c r="F34" s="203">
        <v>23337155062</v>
      </c>
      <c r="G34" s="203">
        <v>0</v>
      </c>
      <c r="H34" s="203">
        <v>0</v>
      </c>
      <c r="I34" s="203">
        <v>23337155062</v>
      </c>
      <c r="J34" s="204">
        <v>23337155062</v>
      </c>
    </row>
    <row r="35" spans="1:10" ht="15">
      <c r="A35" s="146">
        <v>1541</v>
      </c>
      <c r="B35" s="147" t="s">
        <v>196</v>
      </c>
      <c r="C35" s="203">
        <v>0</v>
      </c>
      <c r="D35" s="203">
        <v>0</v>
      </c>
      <c r="E35" s="203">
        <v>12772678879</v>
      </c>
      <c r="F35" s="203">
        <v>12772678879</v>
      </c>
      <c r="G35" s="203">
        <v>0</v>
      </c>
      <c r="H35" s="203">
        <v>0</v>
      </c>
      <c r="I35" s="203">
        <v>12772678879</v>
      </c>
      <c r="J35" s="204">
        <v>12772678879</v>
      </c>
    </row>
    <row r="36" spans="1:10" ht="15">
      <c r="A36" s="146">
        <v>1542</v>
      </c>
      <c r="B36" s="147" t="s">
        <v>197</v>
      </c>
      <c r="C36" s="203">
        <v>0</v>
      </c>
      <c r="D36" s="203">
        <v>0</v>
      </c>
      <c r="E36" s="203">
        <v>1839360896</v>
      </c>
      <c r="F36" s="203">
        <v>1839360896</v>
      </c>
      <c r="G36" s="203">
        <v>0</v>
      </c>
      <c r="H36" s="203">
        <v>0</v>
      </c>
      <c r="I36" s="203">
        <v>1839360896</v>
      </c>
      <c r="J36" s="204">
        <v>1839360896</v>
      </c>
    </row>
    <row r="37" spans="1:10" ht="15">
      <c r="A37" s="146">
        <v>1543</v>
      </c>
      <c r="B37" s="147" t="s">
        <v>198</v>
      </c>
      <c r="C37" s="203">
        <v>0</v>
      </c>
      <c r="D37" s="203">
        <v>0</v>
      </c>
      <c r="E37" s="203">
        <v>1101005595</v>
      </c>
      <c r="F37" s="203">
        <v>1101005595</v>
      </c>
      <c r="G37" s="203">
        <v>0</v>
      </c>
      <c r="H37" s="203">
        <v>0</v>
      </c>
      <c r="I37" s="203">
        <v>1101005595</v>
      </c>
      <c r="J37" s="204">
        <v>1101005595</v>
      </c>
    </row>
    <row r="38" spans="1:10" ht="15">
      <c r="A38" s="146">
        <v>1544</v>
      </c>
      <c r="B38" s="147" t="s">
        <v>365</v>
      </c>
      <c r="C38" s="203">
        <v>0</v>
      </c>
      <c r="D38" s="203">
        <v>0</v>
      </c>
      <c r="E38" s="203">
        <v>7624109692</v>
      </c>
      <c r="F38" s="203">
        <v>7624109692</v>
      </c>
      <c r="G38" s="203">
        <v>0</v>
      </c>
      <c r="H38" s="203">
        <v>0</v>
      </c>
      <c r="I38" s="203">
        <v>7624109692</v>
      </c>
      <c r="J38" s="204">
        <v>7624109692</v>
      </c>
    </row>
    <row r="39" spans="1:10" ht="15">
      <c r="A39" s="146">
        <v>211</v>
      </c>
      <c r="B39" s="147" t="s">
        <v>199</v>
      </c>
      <c r="C39" s="203">
        <v>510571565763</v>
      </c>
      <c r="D39" s="203">
        <v>0</v>
      </c>
      <c r="E39" s="203">
        <v>0</v>
      </c>
      <c r="F39" s="203">
        <v>0</v>
      </c>
      <c r="G39" s="203">
        <v>510571565763</v>
      </c>
      <c r="H39" s="203">
        <v>0</v>
      </c>
      <c r="I39" s="203">
        <v>0</v>
      </c>
      <c r="J39" s="204">
        <v>0</v>
      </c>
    </row>
    <row r="40" spans="1:10" ht="15">
      <c r="A40" s="146">
        <v>2111</v>
      </c>
      <c r="B40" s="147" t="s">
        <v>200</v>
      </c>
      <c r="C40" s="203">
        <v>164756249019</v>
      </c>
      <c r="D40" s="203">
        <v>0</v>
      </c>
      <c r="E40" s="203">
        <v>0</v>
      </c>
      <c r="F40" s="203">
        <v>0</v>
      </c>
      <c r="G40" s="203">
        <v>164756249019</v>
      </c>
      <c r="H40" s="203">
        <v>0</v>
      </c>
      <c r="I40" s="203">
        <v>0</v>
      </c>
      <c r="J40" s="204">
        <v>0</v>
      </c>
    </row>
    <row r="41" spans="1:10" ht="15">
      <c r="A41" s="146">
        <v>2112</v>
      </c>
      <c r="B41" s="147" t="s">
        <v>201</v>
      </c>
      <c r="C41" s="203">
        <v>302634637846</v>
      </c>
      <c r="D41" s="203">
        <v>0</v>
      </c>
      <c r="E41" s="203">
        <v>0</v>
      </c>
      <c r="F41" s="203">
        <v>0</v>
      </c>
      <c r="G41" s="203">
        <v>302634637846</v>
      </c>
      <c r="H41" s="203">
        <v>0</v>
      </c>
      <c r="I41" s="203">
        <v>0</v>
      </c>
      <c r="J41" s="204">
        <v>0</v>
      </c>
    </row>
    <row r="42" spans="1:10" ht="15">
      <c r="A42" s="146">
        <v>2113</v>
      </c>
      <c r="B42" s="147" t="s">
        <v>202</v>
      </c>
      <c r="C42" s="203">
        <v>43094917688</v>
      </c>
      <c r="D42" s="203">
        <v>0</v>
      </c>
      <c r="E42" s="203">
        <v>0</v>
      </c>
      <c r="F42" s="203">
        <v>0</v>
      </c>
      <c r="G42" s="203">
        <v>43094917688</v>
      </c>
      <c r="H42" s="203">
        <v>0</v>
      </c>
      <c r="I42" s="203">
        <v>0</v>
      </c>
      <c r="J42" s="204">
        <v>0</v>
      </c>
    </row>
    <row r="43" spans="1:10" ht="15">
      <c r="A43" s="146">
        <v>2114</v>
      </c>
      <c r="B43" s="147" t="s">
        <v>203</v>
      </c>
      <c r="C43" s="203">
        <v>85761210</v>
      </c>
      <c r="D43" s="203">
        <v>0</v>
      </c>
      <c r="E43" s="203">
        <v>0</v>
      </c>
      <c r="F43" s="203">
        <v>0</v>
      </c>
      <c r="G43" s="203">
        <v>85761210</v>
      </c>
      <c r="H43" s="203">
        <v>0</v>
      </c>
      <c r="I43" s="203">
        <v>0</v>
      </c>
      <c r="J43" s="204">
        <v>0</v>
      </c>
    </row>
    <row r="44" spans="1:10" ht="15">
      <c r="A44" s="146">
        <v>213</v>
      </c>
      <c r="B44" s="147" t="s">
        <v>204</v>
      </c>
      <c r="C44" s="203">
        <v>79232404441</v>
      </c>
      <c r="D44" s="203">
        <v>0</v>
      </c>
      <c r="E44" s="203">
        <v>0</v>
      </c>
      <c r="F44" s="203">
        <v>0</v>
      </c>
      <c r="G44" s="203">
        <v>79232404441</v>
      </c>
      <c r="H44" s="203">
        <v>0</v>
      </c>
      <c r="I44" s="203">
        <v>0</v>
      </c>
      <c r="J44" s="204">
        <v>0</v>
      </c>
    </row>
    <row r="45" spans="1:10" ht="15">
      <c r="A45" s="146">
        <v>2131</v>
      </c>
      <c r="B45" s="147" t="s">
        <v>205</v>
      </c>
      <c r="C45" s="203">
        <v>79232404441</v>
      </c>
      <c r="D45" s="203">
        <v>0</v>
      </c>
      <c r="E45" s="203">
        <v>0</v>
      </c>
      <c r="F45" s="203">
        <v>0</v>
      </c>
      <c r="G45" s="203">
        <v>79232404441</v>
      </c>
      <c r="H45" s="203">
        <v>0</v>
      </c>
      <c r="I45" s="203">
        <v>0</v>
      </c>
      <c r="J45" s="204">
        <v>0</v>
      </c>
    </row>
    <row r="46" spans="1:10" ht="15">
      <c r="A46" s="146">
        <v>214</v>
      </c>
      <c r="B46" s="147" t="s">
        <v>206</v>
      </c>
      <c r="C46" s="203">
        <v>0</v>
      </c>
      <c r="D46" s="203">
        <v>144128119721</v>
      </c>
      <c r="E46" s="203">
        <v>0</v>
      </c>
      <c r="F46" s="203">
        <v>9899169926</v>
      </c>
      <c r="G46" s="203">
        <v>0</v>
      </c>
      <c r="H46" s="203">
        <v>154027289647</v>
      </c>
      <c r="I46" s="203">
        <v>0</v>
      </c>
      <c r="J46" s="204">
        <v>9899169926</v>
      </c>
    </row>
    <row r="47" spans="1:10" ht="15">
      <c r="A47" s="146">
        <v>2141</v>
      </c>
      <c r="B47" s="147" t="s">
        <v>207</v>
      </c>
      <c r="C47" s="203">
        <v>0</v>
      </c>
      <c r="D47" s="203">
        <v>135280501224</v>
      </c>
      <c r="E47" s="203">
        <v>0</v>
      </c>
      <c r="F47" s="203">
        <v>9503007904</v>
      </c>
      <c r="G47" s="203">
        <v>0</v>
      </c>
      <c r="H47" s="203">
        <v>144783509128</v>
      </c>
      <c r="I47" s="203">
        <v>0</v>
      </c>
      <c r="J47" s="204">
        <v>9503007904</v>
      </c>
    </row>
    <row r="48" spans="1:10" ht="15">
      <c r="A48" s="146">
        <v>2143</v>
      </c>
      <c r="B48" s="147" t="s">
        <v>208</v>
      </c>
      <c r="C48" s="203">
        <v>0</v>
      </c>
      <c r="D48" s="203">
        <v>8847618497</v>
      </c>
      <c r="E48" s="203">
        <v>0</v>
      </c>
      <c r="F48" s="203">
        <v>396162022</v>
      </c>
      <c r="G48" s="203">
        <v>0</v>
      </c>
      <c r="H48" s="203">
        <v>9243780519</v>
      </c>
      <c r="I48" s="203">
        <v>0</v>
      </c>
      <c r="J48" s="204">
        <v>396162022</v>
      </c>
    </row>
    <row r="49" spans="1:10" ht="15">
      <c r="A49" s="146">
        <v>228</v>
      </c>
      <c r="B49" s="147" t="s">
        <v>209</v>
      </c>
      <c r="C49" s="203">
        <v>2258600000</v>
      </c>
      <c r="D49" s="203">
        <v>0</v>
      </c>
      <c r="E49" s="203">
        <v>0</v>
      </c>
      <c r="F49" s="203">
        <v>0</v>
      </c>
      <c r="G49" s="203">
        <v>2258600000</v>
      </c>
      <c r="H49" s="203">
        <v>0</v>
      </c>
      <c r="I49" s="203">
        <v>0</v>
      </c>
      <c r="J49" s="204">
        <v>0</v>
      </c>
    </row>
    <row r="50" spans="1:10" ht="15">
      <c r="A50" s="146">
        <v>2283</v>
      </c>
      <c r="B50" s="147" t="s">
        <v>209</v>
      </c>
      <c r="C50" s="203">
        <v>2258600000</v>
      </c>
      <c r="D50" s="203">
        <v>0</v>
      </c>
      <c r="E50" s="203">
        <v>0</v>
      </c>
      <c r="F50" s="203">
        <v>0</v>
      </c>
      <c r="G50" s="203">
        <v>2258600000</v>
      </c>
      <c r="H50" s="203">
        <v>0</v>
      </c>
      <c r="I50" s="203">
        <v>0</v>
      </c>
      <c r="J50" s="204">
        <v>0</v>
      </c>
    </row>
    <row r="51" spans="1:10" ht="15">
      <c r="A51" s="146">
        <v>241</v>
      </c>
      <c r="B51" s="147" t="s">
        <v>210</v>
      </c>
      <c r="C51" s="203">
        <v>6004712727</v>
      </c>
      <c r="D51" s="203">
        <v>0</v>
      </c>
      <c r="E51" s="203">
        <v>15993727274</v>
      </c>
      <c r="F51" s="203">
        <v>21998440001</v>
      </c>
      <c r="G51" s="203">
        <v>0</v>
      </c>
      <c r="H51" s="203">
        <v>0</v>
      </c>
      <c r="I51" s="203">
        <v>15993727274</v>
      </c>
      <c r="J51" s="204">
        <v>21998440001</v>
      </c>
    </row>
    <row r="52" spans="1:10" ht="15">
      <c r="A52" s="146">
        <v>2413</v>
      </c>
      <c r="B52" s="147" t="s">
        <v>356</v>
      </c>
      <c r="C52" s="203">
        <v>6004712727</v>
      </c>
      <c r="D52" s="203">
        <v>0</v>
      </c>
      <c r="E52" s="203">
        <v>15993727274</v>
      </c>
      <c r="F52" s="203">
        <v>21998440001</v>
      </c>
      <c r="G52" s="203">
        <v>0</v>
      </c>
      <c r="H52" s="203">
        <v>0</v>
      </c>
      <c r="I52" s="203">
        <v>15993727274</v>
      </c>
      <c r="J52" s="204">
        <v>21998440001</v>
      </c>
    </row>
    <row r="53" spans="1:10" ht="15">
      <c r="A53" s="146">
        <v>242</v>
      </c>
      <c r="B53" s="147" t="s">
        <v>211</v>
      </c>
      <c r="C53" s="203">
        <v>3616835840</v>
      </c>
      <c r="D53" s="203">
        <v>0</v>
      </c>
      <c r="E53" s="203">
        <v>21998440001</v>
      </c>
      <c r="F53" s="203">
        <v>2312386413</v>
      </c>
      <c r="G53" s="203">
        <v>23302889428</v>
      </c>
      <c r="H53" s="203">
        <v>0</v>
      </c>
      <c r="I53" s="203">
        <v>21998440001</v>
      </c>
      <c r="J53" s="204">
        <v>2312386413</v>
      </c>
    </row>
    <row r="54" spans="1:10" ht="15">
      <c r="A54" s="146">
        <v>2422</v>
      </c>
      <c r="B54" s="147" t="s">
        <v>212</v>
      </c>
      <c r="C54" s="203">
        <v>3616835840</v>
      </c>
      <c r="D54" s="203">
        <v>0</v>
      </c>
      <c r="E54" s="203">
        <v>21998440001</v>
      </c>
      <c r="F54" s="203">
        <v>2312386413</v>
      </c>
      <c r="G54" s="203">
        <v>23302889428</v>
      </c>
      <c r="H54" s="203">
        <v>0</v>
      </c>
      <c r="I54" s="203">
        <v>21998440001</v>
      </c>
      <c r="J54" s="204">
        <v>2312386413</v>
      </c>
    </row>
    <row r="55" spans="1:10" ht="15">
      <c r="A55" s="146">
        <v>24221</v>
      </c>
      <c r="B55" s="147" t="s">
        <v>213</v>
      </c>
      <c r="C55" s="203">
        <v>3616835840</v>
      </c>
      <c r="D55" s="203">
        <v>0</v>
      </c>
      <c r="E55" s="203">
        <v>21998440001</v>
      </c>
      <c r="F55" s="203">
        <v>2312386413</v>
      </c>
      <c r="G55" s="203">
        <v>23302889428</v>
      </c>
      <c r="H55" s="203">
        <v>0</v>
      </c>
      <c r="I55" s="203">
        <v>21998440001</v>
      </c>
      <c r="J55" s="204">
        <v>2312386413</v>
      </c>
    </row>
    <row r="56" spans="1:10" ht="15">
      <c r="A56" s="146">
        <v>311</v>
      </c>
      <c r="B56" s="147" t="s">
        <v>397</v>
      </c>
      <c r="C56" s="203">
        <v>0</v>
      </c>
      <c r="D56" s="203">
        <v>0</v>
      </c>
      <c r="E56" s="203">
        <v>25000000000</v>
      </c>
      <c r="F56" s="203">
        <v>25000000000</v>
      </c>
      <c r="G56" s="203">
        <v>0</v>
      </c>
      <c r="H56" s="203">
        <v>0</v>
      </c>
      <c r="I56" s="203">
        <v>25000000000</v>
      </c>
      <c r="J56" s="204">
        <v>25000000000</v>
      </c>
    </row>
    <row r="57" spans="1:10" ht="15">
      <c r="A57" s="146">
        <v>3111</v>
      </c>
      <c r="B57" s="147" t="s">
        <v>398</v>
      </c>
      <c r="C57" s="203">
        <v>0</v>
      </c>
      <c r="D57" s="203">
        <v>0</v>
      </c>
      <c r="E57" s="203">
        <v>25000000000</v>
      </c>
      <c r="F57" s="203">
        <v>25000000000</v>
      </c>
      <c r="G57" s="203">
        <v>0</v>
      </c>
      <c r="H57" s="203">
        <v>0</v>
      </c>
      <c r="I57" s="203">
        <v>25000000000</v>
      </c>
      <c r="J57" s="204">
        <v>25000000000</v>
      </c>
    </row>
    <row r="58" spans="1:10" ht="15">
      <c r="A58" s="146">
        <v>315</v>
      </c>
      <c r="B58" s="147" t="s">
        <v>214</v>
      </c>
      <c r="C58" s="203">
        <v>0</v>
      </c>
      <c r="D58" s="203">
        <v>37522400000</v>
      </c>
      <c r="E58" s="203">
        <v>10000000000</v>
      </c>
      <c r="F58" s="203">
        <v>0</v>
      </c>
      <c r="G58" s="203">
        <v>0</v>
      </c>
      <c r="H58" s="203">
        <v>27522400000</v>
      </c>
      <c r="I58" s="203">
        <v>10000000000</v>
      </c>
      <c r="J58" s="204">
        <v>0</v>
      </c>
    </row>
    <row r="59" spans="1:10" ht="15">
      <c r="A59" s="146">
        <v>331</v>
      </c>
      <c r="B59" s="147" t="s">
        <v>215</v>
      </c>
      <c r="C59" s="203">
        <v>6761409710</v>
      </c>
      <c r="D59" s="203">
        <v>8073283087</v>
      </c>
      <c r="E59" s="203">
        <v>24666296254</v>
      </c>
      <c r="F59" s="203">
        <v>21410868819</v>
      </c>
      <c r="G59" s="203">
        <v>5280704377</v>
      </c>
      <c r="H59" s="203">
        <v>3337150319</v>
      </c>
      <c r="I59" s="203">
        <v>24666296254</v>
      </c>
      <c r="J59" s="204">
        <v>21410868819</v>
      </c>
    </row>
    <row r="60" spans="1:10" ht="15">
      <c r="A60" s="146">
        <v>3311</v>
      </c>
      <c r="B60" s="147" t="s">
        <v>216</v>
      </c>
      <c r="C60" s="203">
        <v>6761409710</v>
      </c>
      <c r="D60" s="203">
        <v>8073283087</v>
      </c>
      <c r="E60" s="203">
        <v>24666296254</v>
      </c>
      <c r="F60" s="203">
        <v>21410868819</v>
      </c>
      <c r="G60" s="203">
        <v>5280704377</v>
      </c>
      <c r="H60" s="203">
        <v>3337150319</v>
      </c>
      <c r="I60" s="203">
        <v>24666296254</v>
      </c>
      <c r="J60" s="204">
        <v>21410868819</v>
      </c>
    </row>
    <row r="61" spans="1:10" ht="15">
      <c r="A61" s="146">
        <v>333</v>
      </c>
      <c r="B61" s="147" t="s">
        <v>217</v>
      </c>
      <c r="C61" s="203">
        <v>0</v>
      </c>
      <c r="D61" s="203">
        <v>4079192118</v>
      </c>
      <c r="E61" s="203">
        <v>6556402596</v>
      </c>
      <c r="F61" s="203">
        <v>10855442256</v>
      </c>
      <c r="G61" s="203">
        <v>0</v>
      </c>
      <c r="H61" s="203">
        <v>8378231778</v>
      </c>
      <c r="I61" s="203">
        <v>6556402596</v>
      </c>
      <c r="J61" s="204">
        <v>10855442256</v>
      </c>
    </row>
    <row r="62" spans="1:10" ht="15">
      <c r="A62" s="146">
        <v>3331</v>
      </c>
      <c r="B62" s="147" t="s">
        <v>218</v>
      </c>
      <c r="C62" s="203">
        <v>0</v>
      </c>
      <c r="D62" s="203">
        <v>1892150590</v>
      </c>
      <c r="E62" s="203">
        <v>4230017977</v>
      </c>
      <c r="F62" s="203">
        <v>5001770371</v>
      </c>
      <c r="G62" s="203">
        <v>0</v>
      </c>
      <c r="H62" s="203">
        <v>2663902984</v>
      </c>
      <c r="I62" s="203">
        <v>4230017977</v>
      </c>
      <c r="J62" s="204">
        <v>5001770371</v>
      </c>
    </row>
    <row r="63" spans="1:10" ht="15">
      <c r="A63" s="146">
        <v>33311</v>
      </c>
      <c r="B63" s="147" t="s">
        <v>218</v>
      </c>
      <c r="C63" s="203">
        <v>0</v>
      </c>
      <c r="D63" s="203">
        <v>1892150590</v>
      </c>
      <c r="E63" s="203">
        <v>4230017977</v>
      </c>
      <c r="F63" s="203">
        <v>5001770371</v>
      </c>
      <c r="G63" s="203">
        <v>0</v>
      </c>
      <c r="H63" s="203">
        <v>2663902984</v>
      </c>
      <c r="I63" s="203">
        <v>4230017977</v>
      </c>
      <c r="J63" s="204">
        <v>5001770371</v>
      </c>
    </row>
    <row r="64" spans="1:10" ht="15">
      <c r="A64" s="146">
        <v>3334</v>
      </c>
      <c r="B64" s="147" t="s">
        <v>219</v>
      </c>
      <c r="C64" s="203">
        <v>0</v>
      </c>
      <c r="D64" s="203">
        <v>1964536060</v>
      </c>
      <c r="E64" s="203">
        <v>2074914711</v>
      </c>
      <c r="F64" s="203">
        <v>5140088031</v>
      </c>
      <c r="G64" s="203">
        <v>0</v>
      </c>
      <c r="H64" s="203">
        <v>5029709380</v>
      </c>
      <c r="I64" s="203">
        <v>2074914711</v>
      </c>
      <c r="J64" s="204">
        <v>5140088031</v>
      </c>
    </row>
    <row r="65" spans="1:10" ht="15">
      <c r="A65" s="146">
        <v>3335</v>
      </c>
      <c r="B65" s="147" t="s">
        <v>220</v>
      </c>
      <c r="C65" s="203">
        <v>0</v>
      </c>
      <c r="D65" s="203">
        <v>222505468</v>
      </c>
      <c r="E65" s="203">
        <v>248469908</v>
      </c>
      <c r="F65" s="203">
        <v>710583854</v>
      </c>
      <c r="G65" s="203">
        <v>0</v>
      </c>
      <c r="H65" s="203">
        <v>684619414</v>
      </c>
      <c r="I65" s="203">
        <v>248469908</v>
      </c>
      <c r="J65" s="204">
        <v>710583854</v>
      </c>
    </row>
    <row r="66" spans="1:10" ht="15">
      <c r="A66" s="146">
        <v>33351</v>
      </c>
      <c r="B66" s="147" t="s">
        <v>221</v>
      </c>
      <c r="C66" s="203">
        <v>0</v>
      </c>
      <c r="D66" s="203">
        <v>207755468</v>
      </c>
      <c r="E66" s="203">
        <v>233719908</v>
      </c>
      <c r="F66" s="203">
        <v>176673354</v>
      </c>
      <c r="G66" s="203">
        <v>0</v>
      </c>
      <c r="H66" s="203">
        <v>150708914</v>
      </c>
      <c r="I66" s="203">
        <v>233719908</v>
      </c>
      <c r="J66" s="204">
        <v>176673354</v>
      </c>
    </row>
    <row r="67" spans="1:10" ht="15">
      <c r="A67" s="146">
        <v>33352</v>
      </c>
      <c r="B67" s="147" t="s">
        <v>222</v>
      </c>
      <c r="C67" s="203">
        <v>0</v>
      </c>
      <c r="D67" s="203">
        <v>14750000</v>
      </c>
      <c r="E67" s="203">
        <v>14750000</v>
      </c>
      <c r="F67" s="203">
        <v>77500000</v>
      </c>
      <c r="G67" s="203">
        <v>0</v>
      </c>
      <c r="H67" s="203">
        <v>77500000</v>
      </c>
      <c r="I67" s="203">
        <v>14750000</v>
      </c>
      <c r="J67" s="204">
        <v>77500000</v>
      </c>
    </row>
    <row r="68" spans="1:10" ht="15">
      <c r="A68" s="146">
        <v>33353</v>
      </c>
      <c r="B68" s="147" t="s">
        <v>360</v>
      </c>
      <c r="C68" s="203">
        <v>0</v>
      </c>
      <c r="D68" s="203">
        <v>0</v>
      </c>
      <c r="E68" s="203">
        <v>0</v>
      </c>
      <c r="F68" s="203">
        <v>456410500</v>
      </c>
      <c r="G68" s="203">
        <v>0</v>
      </c>
      <c r="H68" s="203">
        <v>456410500</v>
      </c>
      <c r="I68" s="203">
        <v>0</v>
      </c>
      <c r="J68" s="204">
        <v>456410500</v>
      </c>
    </row>
    <row r="69" spans="1:10" ht="15">
      <c r="A69" s="146">
        <v>3338</v>
      </c>
      <c r="B69" s="147" t="s">
        <v>402</v>
      </c>
      <c r="C69" s="203">
        <v>0</v>
      </c>
      <c r="D69" s="203">
        <v>0</v>
      </c>
      <c r="E69" s="203">
        <v>3000000</v>
      </c>
      <c r="F69" s="203">
        <v>3000000</v>
      </c>
      <c r="G69" s="203">
        <v>0</v>
      </c>
      <c r="H69" s="203">
        <v>0</v>
      </c>
      <c r="I69" s="203">
        <v>3000000</v>
      </c>
      <c r="J69" s="204">
        <v>3000000</v>
      </c>
    </row>
    <row r="70" spans="1:10" ht="15">
      <c r="A70" s="146">
        <v>334</v>
      </c>
      <c r="B70" s="147" t="s">
        <v>223</v>
      </c>
      <c r="C70" s="203">
        <v>0</v>
      </c>
      <c r="D70" s="203">
        <v>2520510833</v>
      </c>
      <c r="E70" s="203">
        <v>5438711067</v>
      </c>
      <c r="F70" s="203">
        <v>3836999944</v>
      </c>
      <c r="G70" s="203">
        <v>0</v>
      </c>
      <c r="H70" s="203">
        <v>918799710</v>
      </c>
      <c r="I70" s="203">
        <v>5438711067</v>
      </c>
      <c r="J70" s="204">
        <v>3836999944</v>
      </c>
    </row>
    <row r="71" spans="1:10" ht="15">
      <c r="A71" s="146">
        <v>3341</v>
      </c>
      <c r="B71" s="147" t="s">
        <v>224</v>
      </c>
      <c r="C71" s="203">
        <v>0</v>
      </c>
      <c r="D71" s="203">
        <v>2520510833</v>
      </c>
      <c r="E71" s="203">
        <v>5438711067</v>
      </c>
      <c r="F71" s="203">
        <v>3836999944</v>
      </c>
      <c r="G71" s="203">
        <v>0</v>
      </c>
      <c r="H71" s="203">
        <v>918799710</v>
      </c>
      <c r="I71" s="203">
        <v>5438711067</v>
      </c>
      <c r="J71" s="204">
        <v>3836999944</v>
      </c>
    </row>
    <row r="72" spans="1:10" ht="15">
      <c r="A72" s="146">
        <v>335</v>
      </c>
      <c r="B72" s="147" t="s">
        <v>225</v>
      </c>
      <c r="C72" s="203">
        <v>0</v>
      </c>
      <c r="D72" s="203">
        <v>150481080</v>
      </c>
      <c r="E72" s="203">
        <v>150481080</v>
      </c>
      <c r="F72" s="203">
        <v>322390529</v>
      </c>
      <c r="G72" s="203">
        <v>0</v>
      </c>
      <c r="H72" s="203">
        <v>322390529</v>
      </c>
      <c r="I72" s="203">
        <v>150481080</v>
      </c>
      <c r="J72" s="204">
        <v>322390529</v>
      </c>
    </row>
    <row r="73" spans="1:10" ht="15">
      <c r="A73" s="146">
        <v>338</v>
      </c>
      <c r="B73" s="147" t="s">
        <v>226</v>
      </c>
      <c r="C73" s="203">
        <v>15582100</v>
      </c>
      <c r="D73" s="203">
        <v>24645065305</v>
      </c>
      <c r="E73" s="203">
        <v>20524845231</v>
      </c>
      <c r="F73" s="203">
        <v>1226609224</v>
      </c>
      <c r="G73" s="203">
        <v>11401601990</v>
      </c>
      <c r="H73" s="203">
        <v>16732849188</v>
      </c>
      <c r="I73" s="203">
        <v>20524845231</v>
      </c>
      <c r="J73" s="204">
        <v>1226609224</v>
      </c>
    </row>
    <row r="74" spans="1:10" ht="15">
      <c r="A74" s="146">
        <v>3382</v>
      </c>
      <c r="B74" s="147" t="s">
        <v>227</v>
      </c>
      <c r="C74" s="203">
        <v>0</v>
      </c>
      <c r="D74" s="203">
        <v>30401200</v>
      </c>
      <c r="E74" s="203">
        <v>30401200</v>
      </c>
      <c r="F74" s="203">
        <v>47030657</v>
      </c>
      <c r="G74" s="203">
        <v>0</v>
      </c>
      <c r="H74" s="203">
        <v>47030657</v>
      </c>
      <c r="I74" s="203">
        <v>30401200</v>
      </c>
      <c r="J74" s="204">
        <v>47030657</v>
      </c>
    </row>
    <row r="75" spans="1:10" ht="15">
      <c r="A75" s="146">
        <v>3383</v>
      </c>
      <c r="B75" s="147" t="s">
        <v>228</v>
      </c>
      <c r="C75" s="203">
        <v>0</v>
      </c>
      <c r="D75" s="203">
        <v>0</v>
      </c>
      <c r="E75" s="203">
        <v>38300000</v>
      </c>
      <c r="F75" s="203">
        <v>291186000</v>
      </c>
      <c r="G75" s="203">
        <v>0</v>
      </c>
      <c r="H75" s="203">
        <v>252886000</v>
      </c>
      <c r="I75" s="203">
        <v>38300000</v>
      </c>
      <c r="J75" s="204">
        <v>291186000</v>
      </c>
    </row>
    <row r="76" spans="1:10" ht="15">
      <c r="A76" s="146">
        <v>3384</v>
      </c>
      <c r="B76" s="147" t="s">
        <v>229</v>
      </c>
      <c r="C76" s="203">
        <v>15582100</v>
      </c>
      <c r="D76" s="203">
        <v>0</v>
      </c>
      <c r="E76" s="203">
        <v>0</v>
      </c>
      <c r="F76" s="203">
        <v>50414400</v>
      </c>
      <c r="G76" s="203">
        <v>0</v>
      </c>
      <c r="H76" s="203">
        <v>34832300</v>
      </c>
      <c r="I76" s="203">
        <v>0</v>
      </c>
      <c r="J76" s="204">
        <v>50414400</v>
      </c>
    </row>
    <row r="77" spans="1:10" ht="15">
      <c r="A77" s="146">
        <v>3388</v>
      </c>
      <c r="B77" s="147" t="s">
        <v>226</v>
      </c>
      <c r="C77" s="203">
        <v>0</v>
      </c>
      <c r="D77" s="203">
        <v>24614664105</v>
      </c>
      <c r="E77" s="203">
        <v>20456144031</v>
      </c>
      <c r="F77" s="203">
        <v>815571767</v>
      </c>
      <c r="G77" s="203">
        <v>11401601990</v>
      </c>
      <c r="H77" s="203">
        <v>16375693831</v>
      </c>
      <c r="I77" s="203">
        <v>20456144031</v>
      </c>
      <c r="J77" s="204">
        <v>815571767</v>
      </c>
    </row>
    <row r="78" spans="1:10" ht="15">
      <c r="A78" s="146">
        <v>3389</v>
      </c>
      <c r="B78" s="147" t="s">
        <v>230</v>
      </c>
      <c r="C78" s="203">
        <v>0</v>
      </c>
      <c r="D78" s="203">
        <v>0</v>
      </c>
      <c r="E78" s="203">
        <v>0</v>
      </c>
      <c r="F78" s="203">
        <v>22406400</v>
      </c>
      <c r="G78" s="203">
        <v>0</v>
      </c>
      <c r="H78" s="203">
        <v>22406400</v>
      </c>
      <c r="I78" s="203">
        <v>0</v>
      </c>
      <c r="J78" s="204">
        <v>22406400</v>
      </c>
    </row>
    <row r="79" spans="1:10" ht="15">
      <c r="A79" s="146">
        <v>341</v>
      </c>
      <c r="B79" s="147" t="s">
        <v>231</v>
      </c>
      <c r="C79" s="203">
        <v>0</v>
      </c>
      <c r="D79" s="203">
        <v>63484459420</v>
      </c>
      <c r="E79" s="203">
        <v>0</v>
      </c>
      <c r="F79" s="203">
        <v>0</v>
      </c>
      <c r="G79" s="203">
        <v>0</v>
      </c>
      <c r="H79" s="203">
        <v>63484459420</v>
      </c>
      <c r="I79" s="203">
        <v>0</v>
      </c>
      <c r="J79" s="204">
        <v>0</v>
      </c>
    </row>
    <row r="80" spans="1:10" ht="15">
      <c r="A80" s="146">
        <v>3411</v>
      </c>
      <c r="B80" s="147" t="s">
        <v>231</v>
      </c>
      <c r="C80" s="203">
        <v>0</v>
      </c>
      <c r="D80" s="203">
        <v>48746959420</v>
      </c>
      <c r="E80" s="203">
        <v>0</v>
      </c>
      <c r="F80" s="203">
        <v>0</v>
      </c>
      <c r="G80" s="203">
        <v>0</v>
      </c>
      <c r="H80" s="203">
        <v>48746959420</v>
      </c>
      <c r="I80" s="203">
        <v>0</v>
      </c>
      <c r="J80" s="204">
        <v>0</v>
      </c>
    </row>
    <row r="81" spans="1:10" ht="15">
      <c r="A81" s="146">
        <v>3412</v>
      </c>
      <c r="B81" s="147" t="s">
        <v>232</v>
      </c>
      <c r="C81" s="203">
        <v>0</v>
      </c>
      <c r="D81" s="203">
        <v>14737500000</v>
      </c>
      <c r="E81" s="203">
        <v>0</v>
      </c>
      <c r="F81" s="203">
        <v>0</v>
      </c>
      <c r="G81" s="203">
        <v>0</v>
      </c>
      <c r="H81" s="203">
        <v>14737500000</v>
      </c>
      <c r="I81" s="203">
        <v>0</v>
      </c>
      <c r="J81" s="204">
        <v>0</v>
      </c>
    </row>
    <row r="82" spans="1:10" ht="15">
      <c r="A82" s="146">
        <v>353</v>
      </c>
      <c r="B82" s="147" t="s">
        <v>233</v>
      </c>
      <c r="C82" s="203">
        <v>0</v>
      </c>
      <c r="D82" s="203">
        <v>333128948</v>
      </c>
      <c r="E82" s="203">
        <v>2621877000</v>
      </c>
      <c r="F82" s="203">
        <v>3256720119</v>
      </c>
      <c r="G82" s="203">
        <v>0</v>
      </c>
      <c r="H82" s="203">
        <v>967972067</v>
      </c>
      <c r="I82" s="203">
        <v>2621877000</v>
      </c>
      <c r="J82" s="204">
        <v>3256720119</v>
      </c>
    </row>
    <row r="83" spans="1:10" ht="15">
      <c r="A83" s="146">
        <v>3531</v>
      </c>
      <c r="B83" s="147" t="s">
        <v>234</v>
      </c>
      <c r="C83" s="203">
        <v>0</v>
      </c>
      <c r="D83" s="203">
        <v>220512242</v>
      </c>
      <c r="E83" s="203">
        <v>1574625000</v>
      </c>
      <c r="F83" s="203">
        <v>1973964519</v>
      </c>
      <c r="G83" s="203">
        <v>0</v>
      </c>
      <c r="H83" s="203">
        <v>619851761</v>
      </c>
      <c r="I83" s="203">
        <v>1574625000</v>
      </c>
      <c r="J83" s="204">
        <v>1973964519</v>
      </c>
    </row>
    <row r="84" spans="1:10" ht="15">
      <c r="A84" s="146">
        <v>3532</v>
      </c>
      <c r="B84" s="147" t="s">
        <v>235</v>
      </c>
      <c r="C84" s="203">
        <v>0</v>
      </c>
      <c r="D84" s="203">
        <v>112616706</v>
      </c>
      <c r="E84" s="203">
        <v>297252000</v>
      </c>
      <c r="F84" s="203">
        <v>493491130</v>
      </c>
      <c r="G84" s="203">
        <v>0</v>
      </c>
      <c r="H84" s="203">
        <v>308855836</v>
      </c>
      <c r="I84" s="203">
        <v>297252000</v>
      </c>
      <c r="J84" s="204">
        <v>493491130</v>
      </c>
    </row>
    <row r="85" spans="1:10" ht="15">
      <c r="A85" s="146">
        <v>3534</v>
      </c>
      <c r="B85" s="147" t="s">
        <v>236</v>
      </c>
      <c r="C85" s="203">
        <v>0</v>
      </c>
      <c r="D85" s="203">
        <v>0</v>
      </c>
      <c r="E85" s="203">
        <v>750000000</v>
      </c>
      <c r="F85" s="203">
        <v>789264470</v>
      </c>
      <c r="G85" s="203">
        <v>0</v>
      </c>
      <c r="H85" s="203">
        <v>39264470</v>
      </c>
      <c r="I85" s="203">
        <v>750000000</v>
      </c>
      <c r="J85" s="204">
        <v>789264470</v>
      </c>
    </row>
    <row r="86" spans="1:10" ht="15">
      <c r="A86" s="146">
        <v>411</v>
      </c>
      <c r="B86" s="147" t="s">
        <v>237</v>
      </c>
      <c r="C86" s="203">
        <v>0</v>
      </c>
      <c r="D86" s="203">
        <v>255723448000</v>
      </c>
      <c r="E86" s="203">
        <v>0</v>
      </c>
      <c r="F86" s="203">
        <v>0</v>
      </c>
      <c r="G86" s="203">
        <v>0</v>
      </c>
      <c r="H86" s="203">
        <v>255723448000</v>
      </c>
      <c r="I86" s="203">
        <v>0</v>
      </c>
      <c r="J86" s="204">
        <v>0</v>
      </c>
    </row>
    <row r="87" spans="1:10" ht="15">
      <c r="A87" s="146">
        <v>4111</v>
      </c>
      <c r="B87" s="147" t="s">
        <v>238</v>
      </c>
      <c r="C87" s="203">
        <v>0</v>
      </c>
      <c r="D87" s="203">
        <v>240000000000</v>
      </c>
      <c r="E87" s="203">
        <v>0</v>
      </c>
      <c r="F87" s="203">
        <v>0</v>
      </c>
      <c r="G87" s="203">
        <v>0</v>
      </c>
      <c r="H87" s="203">
        <v>240000000000</v>
      </c>
      <c r="I87" s="203">
        <v>0</v>
      </c>
      <c r="J87" s="204">
        <v>0</v>
      </c>
    </row>
    <row r="88" spans="1:10" ht="15">
      <c r="A88" s="146">
        <v>41111</v>
      </c>
      <c r="B88" s="147" t="s">
        <v>239</v>
      </c>
      <c r="C88" s="203">
        <v>0</v>
      </c>
      <c r="D88" s="203">
        <v>149973470000</v>
      </c>
      <c r="E88" s="203">
        <v>0</v>
      </c>
      <c r="F88" s="203">
        <v>0</v>
      </c>
      <c r="G88" s="203">
        <v>0</v>
      </c>
      <c r="H88" s="203">
        <v>149973470000</v>
      </c>
      <c r="I88" s="203">
        <v>0</v>
      </c>
      <c r="J88" s="204">
        <v>0</v>
      </c>
    </row>
    <row r="89" spans="1:10" ht="15">
      <c r="A89" s="146">
        <v>41112</v>
      </c>
      <c r="B89" s="147" t="s">
        <v>240</v>
      </c>
      <c r="C89" s="203">
        <v>0</v>
      </c>
      <c r="D89" s="203">
        <v>90026530000</v>
      </c>
      <c r="E89" s="203">
        <v>0</v>
      </c>
      <c r="F89" s="203">
        <v>0</v>
      </c>
      <c r="G89" s="203">
        <v>0</v>
      </c>
      <c r="H89" s="203">
        <v>90026530000</v>
      </c>
      <c r="I89" s="203">
        <v>0</v>
      </c>
      <c r="J89" s="204">
        <v>0</v>
      </c>
    </row>
    <row r="90" spans="1:10" ht="15">
      <c r="A90" s="146">
        <v>4112</v>
      </c>
      <c r="B90" s="147" t="s">
        <v>241</v>
      </c>
      <c r="C90" s="203">
        <v>0</v>
      </c>
      <c r="D90" s="203">
        <v>15723448000</v>
      </c>
      <c r="E90" s="203">
        <v>0</v>
      </c>
      <c r="F90" s="203">
        <v>0</v>
      </c>
      <c r="G90" s="203">
        <v>0</v>
      </c>
      <c r="H90" s="203">
        <v>15723448000</v>
      </c>
      <c r="I90" s="203">
        <v>0</v>
      </c>
      <c r="J90" s="204">
        <v>0</v>
      </c>
    </row>
    <row r="91" spans="1:10" ht="15">
      <c r="A91" s="146">
        <v>414</v>
      </c>
      <c r="B91" s="147" t="s">
        <v>242</v>
      </c>
      <c r="C91" s="203">
        <v>0</v>
      </c>
      <c r="D91" s="203">
        <v>17950065862</v>
      </c>
      <c r="E91" s="203">
        <v>0</v>
      </c>
      <c r="F91" s="203">
        <v>0</v>
      </c>
      <c r="G91" s="203">
        <v>0</v>
      </c>
      <c r="H91" s="203">
        <v>17950065862</v>
      </c>
      <c r="I91" s="203">
        <v>0</v>
      </c>
      <c r="J91" s="204">
        <v>0</v>
      </c>
    </row>
    <row r="92" spans="1:10" ht="15">
      <c r="A92" s="146">
        <v>415</v>
      </c>
      <c r="B92" s="147" t="s">
        <v>243</v>
      </c>
      <c r="C92" s="203">
        <v>0</v>
      </c>
      <c r="D92" s="203">
        <v>9102522649</v>
      </c>
      <c r="E92" s="203">
        <v>0</v>
      </c>
      <c r="F92" s="203">
        <v>0</v>
      </c>
      <c r="G92" s="203">
        <v>0</v>
      </c>
      <c r="H92" s="203">
        <v>9102522649</v>
      </c>
      <c r="I92" s="203">
        <v>0</v>
      </c>
      <c r="J92" s="204">
        <v>0</v>
      </c>
    </row>
    <row r="93" spans="1:10" ht="15">
      <c r="A93" s="146">
        <v>421</v>
      </c>
      <c r="B93" s="147" t="s">
        <v>244</v>
      </c>
      <c r="C93" s="203">
        <v>3355196089</v>
      </c>
      <c r="D93" s="203">
        <v>94970334785</v>
      </c>
      <c r="E93" s="203">
        <v>9221180910</v>
      </c>
      <c r="F93" s="203">
        <v>25919528823</v>
      </c>
      <c r="G93" s="203">
        <v>3574284759</v>
      </c>
      <c r="H93" s="203">
        <v>111887771368</v>
      </c>
      <c r="I93" s="203">
        <v>9221180910</v>
      </c>
      <c r="J93" s="204">
        <v>25919528823</v>
      </c>
    </row>
    <row r="94" spans="1:10" ht="15">
      <c r="A94" s="146">
        <v>4212</v>
      </c>
      <c r="B94" s="147" t="s">
        <v>245</v>
      </c>
      <c r="C94" s="203">
        <v>3355196089</v>
      </c>
      <c r="D94" s="203">
        <v>94970334785</v>
      </c>
      <c r="E94" s="203">
        <v>9221180910</v>
      </c>
      <c r="F94" s="203">
        <v>25919528823</v>
      </c>
      <c r="G94" s="203">
        <v>3574284759</v>
      </c>
      <c r="H94" s="203">
        <v>111887771368</v>
      </c>
      <c r="I94" s="203">
        <v>9221180910</v>
      </c>
      <c r="J94" s="204">
        <v>25919528823</v>
      </c>
    </row>
    <row r="95" spans="1:10" ht="15">
      <c r="A95" s="146">
        <v>42121</v>
      </c>
      <c r="B95" s="147" t="s">
        <v>246</v>
      </c>
      <c r="C95" s="203">
        <v>0</v>
      </c>
      <c r="D95" s="203">
        <v>92441721569</v>
      </c>
      <c r="E95" s="203">
        <v>8492954763</v>
      </c>
      <c r="F95" s="203">
        <v>23373841439</v>
      </c>
      <c r="G95" s="203">
        <v>0</v>
      </c>
      <c r="H95" s="203">
        <v>107322608245</v>
      </c>
      <c r="I95" s="203">
        <v>8492954763</v>
      </c>
      <c r="J95" s="204">
        <v>23373841439</v>
      </c>
    </row>
    <row r="96" spans="1:10" ht="15">
      <c r="A96" s="146">
        <v>42122</v>
      </c>
      <c r="B96" s="147" t="s">
        <v>247</v>
      </c>
      <c r="C96" s="203">
        <v>0</v>
      </c>
      <c r="D96" s="203">
        <v>695364566</v>
      </c>
      <c r="E96" s="203">
        <v>474390446</v>
      </c>
      <c r="F96" s="203">
        <v>2371952229</v>
      </c>
      <c r="G96" s="203">
        <v>0</v>
      </c>
      <c r="H96" s="203">
        <v>2592926349</v>
      </c>
      <c r="I96" s="203">
        <v>474390446</v>
      </c>
      <c r="J96" s="204">
        <v>2371952229</v>
      </c>
    </row>
    <row r="97" spans="1:10" ht="15">
      <c r="A97" s="146">
        <v>42123</v>
      </c>
      <c r="B97" s="147" t="s">
        <v>248</v>
      </c>
      <c r="C97" s="203">
        <v>0</v>
      </c>
      <c r="D97" s="203">
        <v>1833248650</v>
      </c>
      <c r="E97" s="203">
        <v>34747031</v>
      </c>
      <c r="F97" s="203">
        <v>173735155</v>
      </c>
      <c r="G97" s="203">
        <v>0</v>
      </c>
      <c r="H97" s="203">
        <v>1972236774</v>
      </c>
      <c r="I97" s="203">
        <v>34747031</v>
      </c>
      <c r="J97" s="204">
        <v>173735155</v>
      </c>
    </row>
    <row r="98" spans="1:10" ht="15">
      <c r="A98" s="146">
        <v>42124</v>
      </c>
      <c r="B98" s="147" t="s">
        <v>249</v>
      </c>
      <c r="C98" s="203">
        <v>3355196089</v>
      </c>
      <c r="D98" s="203">
        <v>0</v>
      </c>
      <c r="E98" s="203">
        <v>219088670</v>
      </c>
      <c r="F98" s="203">
        <v>0</v>
      </c>
      <c r="G98" s="203">
        <v>3574284759</v>
      </c>
      <c r="H98" s="203">
        <v>0</v>
      </c>
      <c r="I98" s="203">
        <v>219088670</v>
      </c>
      <c r="J98" s="204">
        <v>0</v>
      </c>
    </row>
    <row r="99" spans="1:10" ht="15">
      <c r="A99" s="146">
        <v>511</v>
      </c>
      <c r="B99" s="147" t="s">
        <v>250</v>
      </c>
      <c r="C99" s="203">
        <v>0</v>
      </c>
      <c r="D99" s="203">
        <v>0</v>
      </c>
      <c r="E99" s="203">
        <v>52011648180</v>
      </c>
      <c r="F99" s="203">
        <v>52011648180</v>
      </c>
      <c r="G99" s="203">
        <v>0</v>
      </c>
      <c r="H99" s="203">
        <v>0</v>
      </c>
      <c r="I99" s="203">
        <v>52011648180</v>
      </c>
      <c r="J99" s="204">
        <v>52011648180</v>
      </c>
    </row>
    <row r="100" spans="1:10" ht="15">
      <c r="A100" s="146">
        <v>5111</v>
      </c>
      <c r="B100" s="147" t="s">
        <v>366</v>
      </c>
      <c r="C100" s="203">
        <v>0</v>
      </c>
      <c r="D100" s="203">
        <v>0</v>
      </c>
      <c r="E100" s="203">
        <v>7405021022</v>
      </c>
      <c r="F100" s="203">
        <v>7405021022</v>
      </c>
      <c r="G100" s="203">
        <v>0</v>
      </c>
      <c r="H100" s="203">
        <v>0</v>
      </c>
      <c r="I100" s="203">
        <v>7405021022</v>
      </c>
      <c r="J100" s="204">
        <v>7405021022</v>
      </c>
    </row>
    <row r="101" spans="1:10" ht="15">
      <c r="A101" s="146">
        <v>5112</v>
      </c>
      <c r="B101" s="147" t="s">
        <v>251</v>
      </c>
      <c r="C101" s="203">
        <v>0</v>
      </c>
      <c r="D101" s="203">
        <v>0</v>
      </c>
      <c r="E101" s="203">
        <v>1650547000</v>
      </c>
      <c r="F101" s="203">
        <v>1650547000</v>
      </c>
      <c r="G101" s="203">
        <v>0</v>
      </c>
      <c r="H101" s="203">
        <v>0</v>
      </c>
      <c r="I101" s="203">
        <v>1650547000</v>
      </c>
      <c r="J101" s="204">
        <v>1650547000</v>
      </c>
    </row>
    <row r="102" spans="1:10" ht="15">
      <c r="A102" s="146">
        <v>5114</v>
      </c>
      <c r="B102" s="147" t="s">
        <v>252</v>
      </c>
      <c r="C102" s="203">
        <v>0</v>
      </c>
      <c r="D102" s="203">
        <v>0</v>
      </c>
      <c r="E102" s="203">
        <v>1744766033</v>
      </c>
      <c r="F102" s="203">
        <v>1744766033</v>
      </c>
      <c r="G102" s="203">
        <v>0</v>
      </c>
      <c r="H102" s="203">
        <v>0</v>
      </c>
      <c r="I102" s="203">
        <v>1744766033</v>
      </c>
      <c r="J102" s="204">
        <v>1744766033</v>
      </c>
    </row>
    <row r="103" spans="1:10" ht="15">
      <c r="A103" s="146">
        <v>5115</v>
      </c>
      <c r="B103" s="147" t="s">
        <v>357</v>
      </c>
      <c r="C103" s="203">
        <v>0</v>
      </c>
      <c r="D103" s="203">
        <v>0</v>
      </c>
      <c r="E103" s="203">
        <v>4211313125</v>
      </c>
      <c r="F103" s="203">
        <v>4211313125</v>
      </c>
      <c r="G103" s="203">
        <v>0</v>
      </c>
      <c r="H103" s="203">
        <v>0</v>
      </c>
      <c r="I103" s="203">
        <v>4211313125</v>
      </c>
      <c r="J103" s="204">
        <v>4211313125</v>
      </c>
    </row>
    <row r="104" spans="1:10" ht="15">
      <c r="A104" s="146">
        <v>5116</v>
      </c>
      <c r="B104" s="147" t="s">
        <v>253</v>
      </c>
      <c r="C104" s="203">
        <v>0</v>
      </c>
      <c r="D104" s="203">
        <v>0</v>
      </c>
      <c r="E104" s="203">
        <v>37000001000</v>
      </c>
      <c r="F104" s="203">
        <v>37000001000</v>
      </c>
      <c r="G104" s="203">
        <v>0</v>
      </c>
      <c r="H104" s="203">
        <v>0</v>
      </c>
      <c r="I104" s="203">
        <v>37000001000</v>
      </c>
      <c r="J104" s="204">
        <v>37000001000</v>
      </c>
    </row>
    <row r="105" spans="1:10" ht="15">
      <c r="A105" s="146">
        <v>515</v>
      </c>
      <c r="B105" s="147" t="s">
        <v>254</v>
      </c>
      <c r="C105" s="203">
        <v>0</v>
      </c>
      <c r="D105" s="203">
        <v>0</v>
      </c>
      <c r="E105" s="203">
        <v>310073158</v>
      </c>
      <c r="F105" s="203">
        <v>310073158</v>
      </c>
      <c r="G105" s="203">
        <v>0</v>
      </c>
      <c r="H105" s="203">
        <v>0</v>
      </c>
      <c r="I105" s="203">
        <v>310073158</v>
      </c>
      <c r="J105" s="204">
        <v>310073158</v>
      </c>
    </row>
    <row r="106" spans="1:10" ht="15">
      <c r="A106" s="146">
        <v>5151</v>
      </c>
      <c r="B106" s="147" t="s">
        <v>255</v>
      </c>
      <c r="C106" s="203">
        <v>0</v>
      </c>
      <c r="D106" s="203">
        <v>0</v>
      </c>
      <c r="E106" s="203">
        <v>310073158</v>
      </c>
      <c r="F106" s="203">
        <v>310073158</v>
      </c>
      <c r="G106" s="203">
        <v>0</v>
      </c>
      <c r="H106" s="203">
        <v>0</v>
      </c>
      <c r="I106" s="203">
        <v>310073158</v>
      </c>
      <c r="J106" s="204">
        <v>310073158</v>
      </c>
    </row>
    <row r="107" spans="1:10" ht="15">
      <c r="A107" s="146">
        <v>621</v>
      </c>
      <c r="B107" s="147" t="s">
        <v>256</v>
      </c>
      <c r="C107" s="203">
        <v>0</v>
      </c>
      <c r="D107" s="203">
        <v>0</v>
      </c>
      <c r="E107" s="203">
        <v>2673519891</v>
      </c>
      <c r="F107" s="203">
        <v>2673519891</v>
      </c>
      <c r="G107" s="203">
        <v>0</v>
      </c>
      <c r="H107" s="203">
        <v>0</v>
      </c>
      <c r="I107" s="203">
        <v>2673519891</v>
      </c>
      <c r="J107" s="204">
        <v>2673519891</v>
      </c>
    </row>
    <row r="108" spans="1:10" ht="15">
      <c r="A108" s="146">
        <v>6211</v>
      </c>
      <c r="B108" s="147" t="s">
        <v>367</v>
      </c>
      <c r="C108" s="203">
        <v>0</v>
      </c>
      <c r="D108" s="203">
        <v>0</v>
      </c>
      <c r="E108" s="203">
        <v>2673519891</v>
      </c>
      <c r="F108" s="203">
        <v>2673519891</v>
      </c>
      <c r="G108" s="203">
        <v>0</v>
      </c>
      <c r="H108" s="203">
        <v>0</v>
      </c>
      <c r="I108" s="203">
        <v>2673519891</v>
      </c>
      <c r="J108" s="204">
        <v>2673519891</v>
      </c>
    </row>
    <row r="109" spans="1:10" ht="15">
      <c r="A109" s="146">
        <v>622</v>
      </c>
      <c r="B109" s="147" t="s">
        <v>257</v>
      </c>
      <c r="C109" s="203">
        <v>0</v>
      </c>
      <c r="D109" s="203">
        <v>0</v>
      </c>
      <c r="E109" s="203">
        <v>2727481400</v>
      </c>
      <c r="F109" s="203">
        <v>2727481400</v>
      </c>
      <c r="G109" s="203">
        <v>0</v>
      </c>
      <c r="H109" s="203">
        <v>0</v>
      </c>
      <c r="I109" s="203">
        <v>2727481400</v>
      </c>
      <c r="J109" s="204">
        <v>2727481400</v>
      </c>
    </row>
    <row r="110" spans="1:10" ht="15">
      <c r="A110" s="146">
        <v>6221</v>
      </c>
      <c r="B110" s="147" t="s">
        <v>258</v>
      </c>
      <c r="C110" s="203">
        <v>0</v>
      </c>
      <c r="D110" s="203">
        <v>0</v>
      </c>
      <c r="E110" s="203">
        <v>750829358</v>
      </c>
      <c r="F110" s="203">
        <v>750829358</v>
      </c>
      <c r="G110" s="203">
        <v>0</v>
      </c>
      <c r="H110" s="203">
        <v>0</v>
      </c>
      <c r="I110" s="203">
        <v>750829358</v>
      </c>
      <c r="J110" s="204">
        <v>750829358</v>
      </c>
    </row>
    <row r="111" spans="1:10" ht="15">
      <c r="A111" s="146">
        <v>6223</v>
      </c>
      <c r="B111" s="147" t="s">
        <v>259</v>
      </c>
      <c r="C111" s="203">
        <v>0</v>
      </c>
      <c r="D111" s="203">
        <v>0</v>
      </c>
      <c r="E111" s="203">
        <v>135480000</v>
      </c>
      <c r="F111" s="203">
        <v>135480000</v>
      </c>
      <c r="G111" s="203">
        <v>0</v>
      </c>
      <c r="H111" s="203">
        <v>0</v>
      </c>
      <c r="I111" s="203">
        <v>135480000</v>
      </c>
      <c r="J111" s="204">
        <v>135480000</v>
      </c>
    </row>
    <row r="112" spans="1:10" ht="15">
      <c r="A112" s="146">
        <v>6224</v>
      </c>
      <c r="B112" s="147" t="s">
        <v>358</v>
      </c>
      <c r="C112" s="203">
        <v>0</v>
      </c>
      <c r="D112" s="203">
        <v>0</v>
      </c>
      <c r="E112" s="203">
        <v>343478935</v>
      </c>
      <c r="F112" s="203">
        <v>343478935</v>
      </c>
      <c r="G112" s="203">
        <v>0</v>
      </c>
      <c r="H112" s="203">
        <v>0</v>
      </c>
      <c r="I112" s="203">
        <v>343478935</v>
      </c>
      <c r="J112" s="204">
        <v>343478935</v>
      </c>
    </row>
    <row r="113" spans="1:10" ht="15">
      <c r="A113" s="146">
        <v>6225</v>
      </c>
      <c r="B113" s="147" t="s">
        <v>361</v>
      </c>
      <c r="C113" s="203">
        <v>0</v>
      </c>
      <c r="D113" s="203">
        <v>0</v>
      </c>
      <c r="E113" s="203">
        <v>1497693107</v>
      </c>
      <c r="F113" s="203">
        <v>1497693107</v>
      </c>
      <c r="G113" s="203">
        <v>0</v>
      </c>
      <c r="H113" s="203">
        <v>0</v>
      </c>
      <c r="I113" s="203">
        <v>1497693107</v>
      </c>
      <c r="J113" s="204">
        <v>1497693107</v>
      </c>
    </row>
    <row r="114" spans="1:10" ht="15">
      <c r="A114" s="146">
        <v>627</v>
      </c>
      <c r="B114" s="147" t="s">
        <v>260</v>
      </c>
      <c r="C114" s="203">
        <v>0</v>
      </c>
      <c r="D114" s="203">
        <v>0</v>
      </c>
      <c r="E114" s="203">
        <v>17936153771</v>
      </c>
      <c r="F114" s="203">
        <v>17936153771</v>
      </c>
      <c r="G114" s="203">
        <v>0</v>
      </c>
      <c r="H114" s="203">
        <v>0</v>
      </c>
      <c r="I114" s="203">
        <v>17936153771</v>
      </c>
      <c r="J114" s="204">
        <v>17936153771</v>
      </c>
    </row>
    <row r="115" spans="1:10" ht="15">
      <c r="A115" s="146">
        <v>6271</v>
      </c>
      <c r="B115" s="147" t="s">
        <v>261</v>
      </c>
      <c r="C115" s="203">
        <v>0</v>
      </c>
      <c r="D115" s="203">
        <v>0</v>
      </c>
      <c r="E115" s="203">
        <v>146419200</v>
      </c>
      <c r="F115" s="203">
        <v>146419200</v>
      </c>
      <c r="G115" s="203">
        <v>0</v>
      </c>
      <c r="H115" s="203">
        <v>0</v>
      </c>
      <c r="I115" s="203">
        <v>146419200</v>
      </c>
      <c r="J115" s="204">
        <v>146419200</v>
      </c>
    </row>
    <row r="116" spans="1:10" ht="15">
      <c r="A116" s="146">
        <v>62712</v>
      </c>
      <c r="B116" s="147" t="s">
        <v>263</v>
      </c>
      <c r="C116" s="203">
        <v>0</v>
      </c>
      <c r="D116" s="203">
        <v>0</v>
      </c>
      <c r="E116" s="203">
        <v>12201600</v>
      </c>
      <c r="F116" s="203">
        <v>12201600</v>
      </c>
      <c r="G116" s="203">
        <v>0</v>
      </c>
      <c r="H116" s="203">
        <v>0</v>
      </c>
      <c r="I116" s="203">
        <v>12201600</v>
      </c>
      <c r="J116" s="204">
        <v>12201600</v>
      </c>
    </row>
    <row r="117" spans="1:10" ht="15">
      <c r="A117" s="146">
        <v>62713</v>
      </c>
      <c r="B117" s="147" t="s">
        <v>228</v>
      </c>
      <c r="C117" s="203">
        <v>0</v>
      </c>
      <c r="D117" s="203">
        <v>0</v>
      </c>
      <c r="E117" s="203">
        <v>109814400</v>
      </c>
      <c r="F117" s="203">
        <v>109814400</v>
      </c>
      <c r="G117" s="203">
        <v>0</v>
      </c>
      <c r="H117" s="203">
        <v>0</v>
      </c>
      <c r="I117" s="203">
        <v>109814400</v>
      </c>
      <c r="J117" s="204">
        <v>109814400</v>
      </c>
    </row>
    <row r="118" spans="1:10" ht="15">
      <c r="A118" s="146">
        <v>62714</v>
      </c>
      <c r="B118" s="147" t="s">
        <v>229</v>
      </c>
      <c r="C118" s="203">
        <v>0</v>
      </c>
      <c r="D118" s="203">
        <v>0</v>
      </c>
      <c r="E118" s="203">
        <v>18302400</v>
      </c>
      <c r="F118" s="203">
        <v>18302400</v>
      </c>
      <c r="G118" s="203">
        <v>0</v>
      </c>
      <c r="H118" s="203">
        <v>0</v>
      </c>
      <c r="I118" s="203">
        <v>18302400</v>
      </c>
      <c r="J118" s="204">
        <v>18302400</v>
      </c>
    </row>
    <row r="119" spans="1:10" ht="15">
      <c r="A119" s="146">
        <v>62715</v>
      </c>
      <c r="B119" s="147" t="s">
        <v>230</v>
      </c>
      <c r="C119" s="203">
        <v>0</v>
      </c>
      <c r="D119" s="203">
        <v>0</v>
      </c>
      <c r="E119" s="203">
        <v>6100800</v>
      </c>
      <c r="F119" s="203">
        <v>6100800</v>
      </c>
      <c r="G119" s="203">
        <v>0</v>
      </c>
      <c r="H119" s="203">
        <v>0</v>
      </c>
      <c r="I119" s="203">
        <v>6100800</v>
      </c>
      <c r="J119" s="204">
        <v>6100800</v>
      </c>
    </row>
    <row r="120" spans="1:10" ht="15">
      <c r="A120" s="146">
        <v>6272</v>
      </c>
      <c r="B120" s="147" t="s">
        <v>264</v>
      </c>
      <c r="C120" s="203">
        <v>0</v>
      </c>
      <c r="D120" s="203">
        <v>0</v>
      </c>
      <c r="E120" s="203">
        <v>1782218749</v>
      </c>
      <c r="F120" s="203">
        <v>1782218749</v>
      </c>
      <c r="G120" s="203">
        <v>0</v>
      </c>
      <c r="H120" s="203">
        <v>0</v>
      </c>
      <c r="I120" s="203">
        <v>1782218749</v>
      </c>
      <c r="J120" s="204">
        <v>1782218749</v>
      </c>
    </row>
    <row r="121" spans="1:10" ht="15">
      <c r="A121" s="146">
        <v>62722</v>
      </c>
      <c r="B121" s="147" t="s">
        <v>375</v>
      </c>
      <c r="C121" s="203">
        <v>0</v>
      </c>
      <c r="D121" s="203">
        <v>0</v>
      </c>
      <c r="E121" s="203">
        <v>1782218749</v>
      </c>
      <c r="F121" s="203">
        <v>1782218749</v>
      </c>
      <c r="G121" s="203">
        <v>0</v>
      </c>
      <c r="H121" s="203">
        <v>0</v>
      </c>
      <c r="I121" s="203">
        <v>1782218749</v>
      </c>
      <c r="J121" s="204">
        <v>1782218749</v>
      </c>
    </row>
    <row r="122" spans="1:10" ht="15">
      <c r="A122" s="146">
        <v>627221</v>
      </c>
      <c r="B122" s="147" t="s">
        <v>362</v>
      </c>
      <c r="C122" s="203">
        <v>0</v>
      </c>
      <c r="D122" s="203">
        <v>0</v>
      </c>
      <c r="E122" s="203">
        <v>38880000</v>
      </c>
      <c r="F122" s="203">
        <v>38880000</v>
      </c>
      <c r="G122" s="203">
        <v>0</v>
      </c>
      <c r="H122" s="203">
        <v>0</v>
      </c>
      <c r="I122" s="203">
        <v>38880000</v>
      </c>
      <c r="J122" s="204">
        <v>38880000</v>
      </c>
    </row>
    <row r="123" spans="1:10" ht="15">
      <c r="A123" s="146">
        <v>627222</v>
      </c>
      <c r="B123" s="147" t="s">
        <v>368</v>
      </c>
      <c r="C123" s="203">
        <v>0</v>
      </c>
      <c r="D123" s="203">
        <v>0</v>
      </c>
      <c r="E123" s="203">
        <v>806864633</v>
      </c>
      <c r="F123" s="203">
        <v>806864633</v>
      </c>
      <c r="G123" s="203">
        <v>0</v>
      </c>
      <c r="H123" s="203">
        <v>0</v>
      </c>
      <c r="I123" s="203">
        <v>806864633</v>
      </c>
      <c r="J123" s="204">
        <v>806864633</v>
      </c>
    </row>
    <row r="124" spans="1:10" ht="15">
      <c r="A124" s="146">
        <v>627223</v>
      </c>
      <c r="B124" s="147" t="s">
        <v>369</v>
      </c>
      <c r="C124" s="203">
        <v>0</v>
      </c>
      <c r="D124" s="203">
        <v>0</v>
      </c>
      <c r="E124" s="203">
        <v>739979066</v>
      </c>
      <c r="F124" s="203">
        <v>739979066</v>
      </c>
      <c r="G124" s="203">
        <v>0</v>
      </c>
      <c r="H124" s="203">
        <v>0</v>
      </c>
      <c r="I124" s="203">
        <v>739979066</v>
      </c>
      <c r="J124" s="204">
        <v>739979066</v>
      </c>
    </row>
    <row r="125" spans="1:10" ht="15">
      <c r="A125" s="146">
        <v>627224</v>
      </c>
      <c r="B125" s="147" t="s">
        <v>370</v>
      </c>
      <c r="C125" s="203">
        <v>0</v>
      </c>
      <c r="D125" s="203">
        <v>0</v>
      </c>
      <c r="E125" s="203">
        <v>196495050</v>
      </c>
      <c r="F125" s="203">
        <v>196495050</v>
      </c>
      <c r="G125" s="203">
        <v>0</v>
      </c>
      <c r="H125" s="203">
        <v>0</v>
      </c>
      <c r="I125" s="203">
        <v>196495050</v>
      </c>
      <c r="J125" s="204">
        <v>196495050</v>
      </c>
    </row>
    <row r="126" spans="1:10" ht="15">
      <c r="A126" s="146">
        <v>6273</v>
      </c>
      <c r="B126" s="147" t="s">
        <v>265</v>
      </c>
      <c r="C126" s="203">
        <v>0</v>
      </c>
      <c r="D126" s="203">
        <v>0</v>
      </c>
      <c r="E126" s="203">
        <v>597451581</v>
      </c>
      <c r="F126" s="203">
        <v>597451581</v>
      </c>
      <c r="G126" s="203">
        <v>0</v>
      </c>
      <c r="H126" s="203">
        <v>0</v>
      </c>
      <c r="I126" s="203">
        <v>597451581</v>
      </c>
      <c r="J126" s="204">
        <v>597451581</v>
      </c>
    </row>
    <row r="127" spans="1:10" ht="15">
      <c r="A127" s="146">
        <v>62734</v>
      </c>
      <c r="B127" s="147" t="s">
        <v>268</v>
      </c>
      <c r="C127" s="203">
        <v>0</v>
      </c>
      <c r="D127" s="203">
        <v>0</v>
      </c>
      <c r="E127" s="203">
        <v>479183080</v>
      </c>
      <c r="F127" s="203">
        <v>479183080</v>
      </c>
      <c r="G127" s="203">
        <v>0</v>
      </c>
      <c r="H127" s="203">
        <v>0</v>
      </c>
      <c r="I127" s="203">
        <v>479183080</v>
      </c>
      <c r="J127" s="204">
        <v>479183080</v>
      </c>
    </row>
    <row r="128" spans="1:10" ht="15">
      <c r="A128" s="146">
        <v>62736</v>
      </c>
      <c r="B128" s="147" t="s">
        <v>371</v>
      </c>
      <c r="C128" s="203">
        <v>0</v>
      </c>
      <c r="D128" s="203">
        <v>0</v>
      </c>
      <c r="E128" s="203">
        <v>118268501</v>
      </c>
      <c r="F128" s="203">
        <v>118268501</v>
      </c>
      <c r="G128" s="203">
        <v>0</v>
      </c>
      <c r="H128" s="203">
        <v>0</v>
      </c>
      <c r="I128" s="203">
        <v>118268501</v>
      </c>
      <c r="J128" s="204">
        <v>118268501</v>
      </c>
    </row>
    <row r="129" spans="1:10" ht="15">
      <c r="A129" s="146">
        <v>6274</v>
      </c>
      <c r="B129" s="147" t="s">
        <v>269</v>
      </c>
      <c r="C129" s="203">
        <v>0</v>
      </c>
      <c r="D129" s="203">
        <v>0</v>
      </c>
      <c r="E129" s="203">
        <v>11689023259</v>
      </c>
      <c r="F129" s="203">
        <v>11689023259</v>
      </c>
      <c r="G129" s="203">
        <v>0</v>
      </c>
      <c r="H129" s="203">
        <v>0</v>
      </c>
      <c r="I129" s="203">
        <v>11689023259</v>
      </c>
      <c r="J129" s="204">
        <v>11689023259</v>
      </c>
    </row>
    <row r="130" spans="1:10" ht="15">
      <c r="A130" s="146">
        <v>62741</v>
      </c>
      <c r="B130" s="147" t="s">
        <v>270</v>
      </c>
      <c r="C130" s="203">
        <v>0</v>
      </c>
      <c r="D130" s="203">
        <v>0</v>
      </c>
      <c r="E130" s="203">
        <v>8533447112</v>
      </c>
      <c r="F130" s="203">
        <v>8533447112</v>
      </c>
      <c r="G130" s="203">
        <v>0</v>
      </c>
      <c r="H130" s="203">
        <v>0</v>
      </c>
      <c r="I130" s="203">
        <v>8533447112</v>
      </c>
      <c r="J130" s="204">
        <v>8533447112</v>
      </c>
    </row>
    <row r="131" spans="1:10" ht="15">
      <c r="A131" s="146">
        <v>62742</v>
      </c>
      <c r="B131" s="147" t="s">
        <v>271</v>
      </c>
      <c r="C131" s="203">
        <v>0</v>
      </c>
      <c r="D131" s="203">
        <v>0</v>
      </c>
      <c r="E131" s="203">
        <v>1092431592</v>
      </c>
      <c r="F131" s="203">
        <v>1092431592</v>
      </c>
      <c r="G131" s="203">
        <v>0</v>
      </c>
      <c r="H131" s="203">
        <v>0</v>
      </c>
      <c r="I131" s="203">
        <v>1092431592</v>
      </c>
      <c r="J131" s="204">
        <v>1092431592</v>
      </c>
    </row>
    <row r="132" spans="1:10" ht="15">
      <c r="A132" s="146">
        <v>62743</v>
      </c>
      <c r="B132" s="147" t="s">
        <v>272</v>
      </c>
      <c r="C132" s="203">
        <v>0</v>
      </c>
      <c r="D132" s="203">
        <v>0</v>
      </c>
      <c r="E132" s="203">
        <v>480618244</v>
      </c>
      <c r="F132" s="203">
        <v>480618244</v>
      </c>
      <c r="G132" s="203">
        <v>0</v>
      </c>
      <c r="H132" s="203">
        <v>0</v>
      </c>
      <c r="I132" s="203">
        <v>480618244</v>
      </c>
      <c r="J132" s="204">
        <v>480618244</v>
      </c>
    </row>
    <row r="133" spans="1:10" ht="15">
      <c r="A133" s="146">
        <v>62744</v>
      </c>
      <c r="B133" s="147" t="s">
        <v>372</v>
      </c>
      <c r="C133" s="203">
        <v>0</v>
      </c>
      <c r="D133" s="203">
        <v>0</v>
      </c>
      <c r="E133" s="203">
        <v>1582526311</v>
      </c>
      <c r="F133" s="203">
        <v>1582526311</v>
      </c>
      <c r="G133" s="203">
        <v>0</v>
      </c>
      <c r="H133" s="203">
        <v>0</v>
      </c>
      <c r="I133" s="203">
        <v>1582526311</v>
      </c>
      <c r="J133" s="204">
        <v>1582526311</v>
      </c>
    </row>
    <row r="134" spans="1:10" ht="15">
      <c r="A134" s="146">
        <v>6277</v>
      </c>
      <c r="B134" s="147" t="s">
        <v>273</v>
      </c>
      <c r="C134" s="203">
        <v>0</v>
      </c>
      <c r="D134" s="203">
        <v>0</v>
      </c>
      <c r="E134" s="203">
        <v>3676537518</v>
      </c>
      <c r="F134" s="203">
        <v>3676537518</v>
      </c>
      <c r="G134" s="203">
        <v>0</v>
      </c>
      <c r="H134" s="203">
        <v>0</v>
      </c>
      <c r="I134" s="203">
        <v>3676537518</v>
      </c>
      <c r="J134" s="204">
        <v>3676537518</v>
      </c>
    </row>
    <row r="135" spans="1:10" ht="15">
      <c r="A135" s="146">
        <v>62772</v>
      </c>
      <c r="B135" s="147" t="s">
        <v>274</v>
      </c>
      <c r="C135" s="203">
        <v>0</v>
      </c>
      <c r="D135" s="203">
        <v>0</v>
      </c>
      <c r="E135" s="203">
        <v>1785765962</v>
      </c>
      <c r="F135" s="203">
        <v>1785765962</v>
      </c>
      <c r="G135" s="203">
        <v>0</v>
      </c>
      <c r="H135" s="203">
        <v>0</v>
      </c>
      <c r="I135" s="203">
        <v>1785765962</v>
      </c>
      <c r="J135" s="204">
        <v>1785765962</v>
      </c>
    </row>
    <row r="136" spans="1:10" ht="15">
      <c r="A136" s="146">
        <v>627721</v>
      </c>
      <c r="B136" s="147" t="s">
        <v>363</v>
      </c>
      <c r="C136" s="203">
        <v>0</v>
      </c>
      <c r="D136" s="203">
        <v>0</v>
      </c>
      <c r="E136" s="203">
        <v>1600167743</v>
      </c>
      <c r="F136" s="203">
        <v>1600167743</v>
      </c>
      <c r="G136" s="203">
        <v>0</v>
      </c>
      <c r="H136" s="203">
        <v>0</v>
      </c>
      <c r="I136" s="203">
        <v>1600167743</v>
      </c>
      <c r="J136" s="204">
        <v>1600167743</v>
      </c>
    </row>
    <row r="137" spans="1:10" ht="15">
      <c r="A137" s="146">
        <v>627722</v>
      </c>
      <c r="B137" s="147" t="s">
        <v>364</v>
      </c>
      <c r="C137" s="203">
        <v>0</v>
      </c>
      <c r="D137" s="203">
        <v>0</v>
      </c>
      <c r="E137" s="203">
        <v>185598219</v>
      </c>
      <c r="F137" s="203">
        <v>185598219</v>
      </c>
      <c r="G137" s="203">
        <v>0</v>
      </c>
      <c r="H137" s="203">
        <v>0</v>
      </c>
      <c r="I137" s="203">
        <v>185598219</v>
      </c>
      <c r="J137" s="204">
        <v>185598219</v>
      </c>
    </row>
    <row r="138" spans="1:10" ht="15">
      <c r="A138" s="146">
        <v>62776</v>
      </c>
      <c r="B138" s="147" t="s">
        <v>275</v>
      </c>
      <c r="C138" s="203">
        <v>0</v>
      </c>
      <c r="D138" s="203">
        <v>0</v>
      </c>
      <c r="E138" s="203">
        <v>108263320</v>
      </c>
      <c r="F138" s="203">
        <v>108263320</v>
      </c>
      <c r="G138" s="203">
        <v>0</v>
      </c>
      <c r="H138" s="203">
        <v>0</v>
      </c>
      <c r="I138" s="203">
        <v>108263320</v>
      </c>
      <c r="J138" s="204">
        <v>108263320</v>
      </c>
    </row>
    <row r="139" spans="1:10" ht="15">
      <c r="A139" s="146">
        <v>62777</v>
      </c>
      <c r="B139" s="147" t="s">
        <v>276</v>
      </c>
      <c r="C139" s="203">
        <v>0</v>
      </c>
      <c r="D139" s="203">
        <v>0</v>
      </c>
      <c r="E139" s="203">
        <v>366638850</v>
      </c>
      <c r="F139" s="203">
        <v>366638850</v>
      </c>
      <c r="G139" s="203">
        <v>0</v>
      </c>
      <c r="H139" s="203">
        <v>0</v>
      </c>
      <c r="I139" s="203">
        <v>366638850</v>
      </c>
      <c r="J139" s="204">
        <v>366638850</v>
      </c>
    </row>
    <row r="140" spans="1:10" ht="15">
      <c r="A140" s="146">
        <v>62778</v>
      </c>
      <c r="B140" s="147" t="s">
        <v>277</v>
      </c>
      <c r="C140" s="203">
        <v>0</v>
      </c>
      <c r="D140" s="203">
        <v>0</v>
      </c>
      <c r="E140" s="203">
        <v>352363636</v>
      </c>
      <c r="F140" s="203">
        <v>352363636</v>
      </c>
      <c r="G140" s="203">
        <v>0</v>
      </c>
      <c r="H140" s="203">
        <v>0</v>
      </c>
      <c r="I140" s="203">
        <v>352363636</v>
      </c>
      <c r="J140" s="204">
        <v>352363636</v>
      </c>
    </row>
    <row r="141" spans="1:10" ht="15">
      <c r="A141" s="146">
        <v>62779</v>
      </c>
      <c r="B141" s="147" t="s">
        <v>310</v>
      </c>
      <c r="C141" s="203">
        <v>0</v>
      </c>
      <c r="D141" s="203">
        <v>0</v>
      </c>
      <c r="E141" s="203">
        <v>1063505750</v>
      </c>
      <c r="F141" s="203">
        <v>1063505750</v>
      </c>
      <c r="G141" s="203">
        <v>0</v>
      </c>
      <c r="H141" s="203">
        <v>0</v>
      </c>
      <c r="I141" s="203">
        <v>1063505750</v>
      </c>
      <c r="J141" s="204">
        <v>1063505750</v>
      </c>
    </row>
    <row r="142" spans="1:10" ht="15">
      <c r="A142" s="146">
        <v>6278</v>
      </c>
      <c r="B142" s="147" t="s">
        <v>278</v>
      </c>
      <c r="C142" s="203">
        <v>0</v>
      </c>
      <c r="D142" s="203">
        <v>0</v>
      </c>
      <c r="E142" s="203">
        <v>44503464</v>
      </c>
      <c r="F142" s="203">
        <v>44503464</v>
      </c>
      <c r="G142" s="203">
        <v>0</v>
      </c>
      <c r="H142" s="203">
        <v>0</v>
      </c>
      <c r="I142" s="203">
        <v>44503464</v>
      </c>
      <c r="J142" s="204">
        <v>44503464</v>
      </c>
    </row>
    <row r="143" spans="1:10" ht="15">
      <c r="A143" s="146">
        <v>62784</v>
      </c>
      <c r="B143" s="147" t="s">
        <v>359</v>
      </c>
      <c r="C143" s="203">
        <v>0</v>
      </c>
      <c r="D143" s="203">
        <v>0</v>
      </c>
      <c r="E143" s="203">
        <v>21357100</v>
      </c>
      <c r="F143" s="203">
        <v>21357100</v>
      </c>
      <c r="G143" s="203">
        <v>0</v>
      </c>
      <c r="H143" s="203">
        <v>0</v>
      </c>
      <c r="I143" s="203">
        <v>21357100</v>
      </c>
      <c r="J143" s="204">
        <v>21357100</v>
      </c>
    </row>
    <row r="144" spans="1:10" ht="15">
      <c r="A144" s="146">
        <v>62788</v>
      </c>
      <c r="B144" s="147" t="s">
        <v>279</v>
      </c>
      <c r="C144" s="203">
        <v>0</v>
      </c>
      <c r="D144" s="203">
        <v>0</v>
      </c>
      <c r="E144" s="203">
        <v>23146364</v>
      </c>
      <c r="F144" s="203">
        <v>23146364</v>
      </c>
      <c r="G144" s="203">
        <v>0</v>
      </c>
      <c r="H144" s="203">
        <v>0</v>
      </c>
      <c r="I144" s="203">
        <v>23146364</v>
      </c>
      <c r="J144" s="204">
        <v>23146364</v>
      </c>
    </row>
    <row r="145" spans="1:10" ht="15">
      <c r="A145" s="146">
        <v>632</v>
      </c>
      <c r="B145" s="147" t="s">
        <v>280</v>
      </c>
      <c r="C145" s="203">
        <v>0</v>
      </c>
      <c r="D145" s="203">
        <v>0</v>
      </c>
      <c r="E145" s="203">
        <v>23337155062</v>
      </c>
      <c r="F145" s="203">
        <v>23337155062</v>
      </c>
      <c r="G145" s="203">
        <v>0</v>
      </c>
      <c r="H145" s="203">
        <v>0</v>
      </c>
      <c r="I145" s="203">
        <v>23337155062</v>
      </c>
      <c r="J145" s="204">
        <v>23337155062</v>
      </c>
    </row>
    <row r="146" spans="1:10" ht="15">
      <c r="A146" s="146">
        <v>6321</v>
      </c>
      <c r="B146" s="147" t="s">
        <v>281</v>
      </c>
      <c r="C146" s="203">
        <v>0</v>
      </c>
      <c r="D146" s="203">
        <v>0</v>
      </c>
      <c r="E146" s="203">
        <v>12772678879</v>
      </c>
      <c r="F146" s="203">
        <v>12772678879</v>
      </c>
      <c r="G146" s="203">
        <v>0</v>
      </c>
      <c r="H146" s="203">
        <v>0</v>
      </c>
      <c r="I146" s="203">
        <v>12772678879</v>
      </c>
      <c r="J146" s="204">
        <v>12772678879</v>
      </c>
    </row>
    <row r="147" spans="1:10" ht="15">
      <c r="A147" s="146">
        <v>6322</v>
      </c>
      <c r="B147" s="147" t="s">
        <v>282</v>
      </c>
      <c r="C147" s="203">
        <v>0</v>
      </c>
      <c r="D147" s="203">
        <v>0</v>
      </c>
      <c r="E147" s="203">
        <v>1839360896</v>
      </c>
      <c r="F147" s="203">
        <v>1839360896</v>
      </c>
      <c r="G147" s="203">
        <v>0</v>
      </c>
      <c r="H147" s="203">
        <v>0</v>
      </c>
      <c r="I147" s="203">
        <v>1839360896</v>
      </c>
      <c r="J147" s="204">
        <v>1839360896</v>
      </c>
    </row>
    <row r="148" spans="1:10" ht="15">
      <c r="A148" s="146">
        <v>6323</v>
      </c>
      <c r="B148" s="147" t="s">
        <v>283</v>
      </c>
      <c r="C148" s="203">
        <v>0</v>
      </c>
      <c r="D148" s="203">
        <v>0</v>
      </c>
      <c r="E148" s="203">
        <v>1101005595</v>
      </c>
      <c r="F148" s="203">
        <v>1101005595</v>
      </c>
      <c r="G148" s="203">
        <v>0</v>
      </c>
      <c r="H148" s="203">
        <v>0</v>
      </c>
      <c r="I148" s="203">
        <v>1101005595</v>
      </c>
      <c r="J148" s="204">
        <v>1101005595</v>
      </c>
    </row>
    <row r="149" spans="1:10" ht="15">
      <c r="A149" s="146">
        <v>6324</v>
      </c>
      <c r="B149" s="147" t="s">
        <v>311</v>
      </c>
      <c r="C149" s="203">
        <v>0</v>
      </c>
      <c r="D149" s="203">
        <v>0</v>
      </c>
      <c r="E149" s="203">
        <v>7624109692</v>
      </c>
      <c r="F149" s="203">
        <v>7624109692</v>
      </c>
      <c r="G149" s="203">
        <v>0</v>
      </c>
      <c r="H149" s="203">
        <v>0</v>
      </c>
      <c r="I149" s="203">
        <v>7624109692</v>
      </c>
      <c r="J149" s="204">
        <v>7624109692</v>
      </c>
    </row>
    <row r="150" spans="1:10" ht="15">
      <c r="A150" s="146">
        <v>635</v>
      </c>
      <c r="B150" s="147" t="s">
        <v>284</v>
      </c>
      <c r="C150" s="203">
        <v>0</v>
      </c>
      <c r="D150" s="203">
        <v>0</v>
      </c>
      <c r="E150" s="203">
        <v>1228525864</v>
      </c>
      <c r="F150" s="203">
        <v>1228525864</v>
      </c>
      <c r="G150" s="203">
        <v>0</v>
      </c>
      <c r="H150" s="203">
        <v>0</v>
      </c>
      <c r="I150" s="203">
        <v>1228525864</v>
      </c>
      <c r="J150" s="204">
        <v>1228525864</v>
      </c>
    </row>
    <row r="151" spans="1:10" ht="15">
      <c r="A151" s="146">
        <v>6351</v>
      </c>
      <c r="B151" s="147" t="s">
        <v>285</v>
      </c>
      <c r="C151" s="203">
        <v>0</v>
      </c>
      <c r="D151" s="203">
        <v>0</v>
      </c>
      <c r="E151" s="203">
        <v>852719614</v>
      </c>
      <c r="F151" s="203">
        <v>852719614</v>
      </c>
      <c r="G151" s="203">
        <v>0</v>
      </c>
      <c r="H151" s="203">
        <v>0</v>
      </c>
      <c r="I151" s="203">
        <v>852719614</v>
      </c>
      <c r="J151" s="204">
        <v>852719614</v>
      </c>
    </row>
    <row r="152" spans="1:10" ht="15">
      <c r="A152" s="146">
        <v>6352</v>
      </c>
      <c r="B152" s="147" t="s">
        <v>286</v>
      </c>
      <c r="C152" s="203">
        <v>0</v>
      </c>
      <c r="D152" s="203">
        <v>0</v>
      </c>
      <c r="E152" s="203">
        <v>375806250</v>
      </c>
      <c r="F152" s="203">
        <v>375806250</v>
      </c>
      <c r="G152" s="203">
        <v>0</v>
      </c>
      <c r="H152" s="203">
        <v>0</v>
      </c>
      <c r="I152" s="203">
        <v>375806250</v>
      </c>
      <c r="J152" s="204">
        <v>375806250</v>
      </c>
    </row>
    <row r="153" spans="1:10" ht="15">
      <c r="A153" s="146">
        <v>642</v>
      </c>
      <c r="B153" s="147" t="s">
        <v>287</v>
      </c>
      <c r="C153" s="203">
        <v>0</v>
      </c>
      <c r="D153" s="203">
        <v>0</v>
      </c>
      <c r="E153" s="203">
        <v>1963933592</v>
      </c>
      <c r="F153" s="203">
        <v>1963933592</v>
      </c>
      <c r="G153" s="203">
        <v>0</v>
      </c>
      <c r="H153" s="203">
        <v>0</v>
      </c>
      <c r="I153" s="203">
        <v>1963933592</v>
      </c>
      <c r="J153" s="204">
        <v>1963933592</v>
      </c>
    </row>
    <row r="154" spans="1:10" ht="15">
      <c r="A154" s="146">
        <v>6421</v>
      </c>
      <c r="B154" s="147" t="s">
        <v>288</v>
      </c>
      <c r="C154" s="203">
        <v>0</v>
      </c>
      <c r="D154" s="203">
        <v>0</v>
      </c>
      <c r="E154" s="203">
        <v>1205234104</v>
      </c>
      <c r="F154" s="203">
        <v>1205234104</v>
      </c>
      <c r="G154" s="203">
        <v>0</v>
      </c>
      <c r="H154" s="203">
        <v>0</v>
      </c>
      <c r="I154" s="203">
        <v>1205234104</v>
      </c>
      <c r="J154" s="204">
        <v>1205234104</v>
      </c>
    </row>
    <row r="155" spans="1:10" ht="15">
      <c r="A155" s="146">
        <v>64211</v>
      </c>
      <c r="B155" s="147" t="s">
        <v>262</v>
      </c>
      <c r="C155" s="203">
        <v>0</v>
      </c>
      <c r="D155" s="203">
        <v>0</v>
      </c>
      <c r="E155" s="203">
        <v>1083554104</v>
      </c>
      <c r="F155" s="203">
        <v>1083554104</v>
      </c>
      <c r="G155" s="203">
        <v>0</v>
      </c>
      <c r="H155" s="203">
        <v>0</v>
      </c>
      <c r="I155" s="203">
        <v>1083554104</v>
      </c>
      <c r="J155" s="204">
        <v>1083554104</v>
      </c>
    </row>
    <row r="156" spans="1:10" ht="15">
      <c r="A156" s="146">
        <v>64212</v>
      </c>
      <c r="B156" s="147" t="s">
        <v>263</v>
      </c>
      <c r="C156" s="203">
        <v>0</v>
      </c>
      <c r="D156" s="203">
        <v>0</v>
      </c>
      <c r="E156" s="203">
        <v>10140000</v>
      </c>
      <c r="F156" s="203">
        <v>10140000</v>
      </c>
      <c r="G156" s="203">
        <v>0</v>
      </c>
      <c r="H156" s="203">
        <v>0</v>
      </c>
      <c r="I156" s="203">
        <v>10140000</v>
      </c>
      <c r="J156" s="204">
        <v>10140000</v>
      </c>
    </row>
    <row r="157" spans="1:10" ht="15">
      <c r="A157" s="146">
        <v>64213</v>
      </c>
      <c r="B157" s="147" t="s">
        <v>228</v>
      </c>
      <c r="C157" s="203">
        <v>0</v>
      </c>
      <c r="D157" s="203">
        <v>0</v>
      </c>
      <c r="E157" s="203">
        <v>91260000</v>
      </c>
      <c r="F157" s="203">
        <v>91260000</v>
      </c>
      <c r="G157" s="203">
        <v>0</v>
      </c>
      <c r="H157" s="203">
        <v>0</v>
      </c>
      <c r="I157" s="203">
        <v>91260000</v>
      </c>
      <c r="J157" s="204">
        <v>91260000</v>
      </c>
    </row>
    <row r="158" spans="1:10" ht="15">
      <c r="A158" s="146">
        <v>64214</v>
      </c>
      <c r="B158" s="147" t="s">
        <v>229</v>
      </c>
      <c r="C158" s="203">
        <v>0</v>
      </c>
      <c r="D158" s="203">
        <v>0</v>
      </c>
      <c r="E158" s="203">
        <v>15210000</v>
      </c>
      <c r="F158" s="203">
        <v>15210000</v>
      </c>
      <c r="G158" s="203">
        <v>0</v>
      </c>
      <c r="H158" s="203">
        <v>0</v>
      </c>
      <c r="I158" s="203">
        <v>15210000</v>
      </c>
      <c r="J158" s="204">
        <v>15210000</v>
      </c>
    </row>
    <row r="159" spans="1:10" ht="15">
      <c r="A159" s="146">
        <v>64215</v>
      </c>
      <c r="B159" s="147" t="s">
        <v>230</v>
      </c>
      <c r="C159" s="203">
        <v>0</v>
      </c>
      <c r="D159" s="203">
        <v>0</v>
      </c>
      <c r="E159" s="203">
        <v>5070000</v>
      </c>
      <c r="F159" s="203">
        <v>5070000</v>
      </c>
      <c r="G159" s="203">
        <v>0</v>
      </c>
      <c r="H159" s="203">
        <v>0</v>
      </c>
      <c r="I159" s="203">
        <v>5070000</v>
      </c>
      <c r="J159" s="204">
        <v>5070000</v>
      </c>
    </row>
    <row r="160" spans="1:10" ht="15">
      <c r="A160" s="146">
        <v>6422</v>
      </c>
      <c r="B160" s="147" t="s">
        <v>289</v>
      </c>
      <c r="C160" s="203">
        <v>0</v>
      </c>
      <c r="D160" s="203">
        <v>0</v>
      </c>
      <c r="E160" s="203">
        <v>18796280</v>
      </c>
      <c r="F160" s="203">
        <v>18796280</v>
      </c>
      <c r="G160" s="203">
        <v>0</v>
      </c>
      <c r="H160" s="203">
        <v>0</v>
      </c>
      <c r="I160" s="203">
        <v>18796280</v>
      </c>
      <c r="J160" s="204">
        <v>18796280</v>
      </c>
    </row>
    <row r="161" spans="1:10" ht="15">
      <c r="A161" s="146">
        <v>64222</v>
      </c>
      <c r="B161" s="147" t="s">
        <v>290</v>
      </c>
      <c r="C161" s="203">
        <v>0</v>
      </c>
      <c r="D161" s="203">
        <v>0</v>
      </c>
      <c r="E161" s="203">
        <v>9046280</v>
      </c>
      <c r="F161" s="203">
        <v>9046280</v>
      </c>
      <c r="G161" s="203">
        <v>0</v>
      </c>
      <c r="H161" s="203">
        <v>0</v>
      </c>
      <c r="I161" s="203">
        <v>9046280</v>
      </c>
      <c r="J161" s="204">
        <v>9046280</v>
      </c>
    </row>
    <row r="162" spans="1:10" ht="15">
      <c r="A162" s="146">
        <v>64223</v>
      </c>
      <c r="B162" s="147" t="s">
        <v>291</v>
      </c>
      <c r="C162" s="203">
        <v>0</v>
      </c>
      <c r="D162" s="203">
        <v>0</v>
      </c>
      <c r="E162" s="203">
        <v>9750000</v>
      </c>
      <c r="F162" s="203">
        <v>9750000</v>
      </c>
      <c r="G162" s="203">
        <v>0</v>
      </c>
      <c r="H162" s="203">
        <v>0</v>
      </c>
      <c r="I162" s="203">
        <v>9750000</v>
      </c>
      <c r="J162" s="204">
        <v>9750000</v>
      </c>
    </row>
    <row r="163" spans="1:10" ht="15">
      <c r="A163" s="146">
        <v>6423</v>
      </c>
      <c r="B163" s="147" t="s">
        <v>292</v>
      </c>
      <c r="C163" s="203">
        <v>0</v>
      </c>
      <c r="D163" s="203">
        <v>0</v>
      </c>
      <c r="E163" s="203">
        <v>223942463</v>
      </c>
      <c r="F163" s="203">
        <v>223942463</v>
      </c>
      <c r="G163" s="203">
        <v>0</v>
      </c>
      <c r="H163" s="203">
        <v>0</v>
      </c>
      <c r="I163" s="203">
        <v>223942463</v>
      </c>
      <c r="J163" s="204">
        <v>223942463</v>
      </c>
    </row>
    <row r="164" spans="1:10" ht="15">
      <c r="A164" s="146">
        <v>64231</v>
      </c>
      <c r="B164" s="147" t="s">
        <v>293</v>
      </c>
      <c r="C164" s="203">
        <v>0</v>
      </c>
      <c r="D164" s="203">
        <v>0</v>
      </c>
      <c r="E164" s="203">
        <v>15269880</v>
      </c>
      <c r="F164" s="203">
        <v>15269880</v>
      </c>
      <c r="G164" s="203">
        <v>0</v>
      </c>
      <c r="H164" s="203">
        <v>0</v>
      </c>
      <c r="I164" s="203">
        <v>15269880</v>
      </c>
      <c r="J164" s="204">
        <v>15269880</v>
      </c>
    </row>
    <row r="165" spans="1:10" ht="15">
      <c r="A165" s="146">
        <v>64232</v>
      </c>
      <c r="B165" s="147" t="s">
        <v>266</v>
      </c>
      <c r="C165" s="203">
        <v>0</v>
      </c>
      <c r="D165" s="203">
        <v>0</v>
      </c>
      <c r="E165" s="203">
        <v>18470000</v>
      </c>
      <c r="F165" s="203">
        <v>18470000</v>
      </c>
      <c r="G165" s="203">
        <v>0</v>
      </c>
      <c r="H165" s="203">
        <v>0</v>
      </c>
      <c r="I165" s="203">
        <v>18470000</v>
      </c>
      <c r="J165" s="204">
        <v>18470000</v>
      </c>
    </row>
    <row r="166" spans="1:10" ht="15">
      <c r="A166" s="146">
        <v>64233</v>
      </c>
      <c r="B166" s="147" t="s">
        <v>267</v>
      </c>
      <c r="C166" s="203">
        <v>0</v>
      </c>
      <c r="D166" s="203">
        <v>0</v>
      </c>
      <c r="E166" s="203">
        <v>26021000</v>
      </c>
      <c r="F166" s="203">
        <v>26021000</v>
      </c>
      <c r="G166" s="203">
        <v>0</v>
      </c>
      <c r="H166" s="203">
        <v>0</v>
      </c>
      <c r="I166" s="203">
        <v>26021000</v>
      </c>
      <c r="J166" s="204">
        <v>26021000</v>
      </c>
    </row>
    <row r="167" spans="1:10" ht="15">
      <c r="A167" s="146">
        <v>64234</v>
      </c>
      <c r="B167" s="147" t="s">
        <v>268</v>
      </c>
      <c r="C167" s="203">
        <v>0</v>
      </c>
      <c r="D167" s="203">
        <v>0</v>
      </c>
      <c r="E167" s="203">
        <v>23553583</v>
      </c>
      <c r="F167" s="203">
        <v>23553583</v>
      </c>
      <c r="G167" s="203">
        <v>0</v>
      </c>
      <c r="H167" s="203">
        <v>0</v>
      </c>
      <c r="I167" s="203">
        <v>23553583</v>
      </c>
      <c r="J167" s="204">
        <v>23553583</v>
      </c>
    </row>
    <row r="168" spans="1:10" ht="15">
      <c r="A168" s="146">
        <v>64235</v>
      </c>
      <c r="B168" s="147" t="s">
        <v>294</v>
      </c>
      <c r="C168" s="203">
        <v>0</v>
      </c>
      <c r="D168" s="203">
        <v>0</v>
      </c>
      <c r="E168" s="203">
        <v>140628000</v>
      </c>
      <c r="F168" s="203">
        <v>140628000</v>
      </c>
      <c r="G168" s="203">
        <v>0</v>
      </c>
      <c r="H168" s="203">
        <v>0</v>
      </c>
      <c r="I168" s="203">
        <v>140628000</v>
      </c>
      <c r="J168" s="204">
        <v>140628000</v>
      </c>
    </row>
    <row r="169" spans="1:10" ht="15">
      <c r="A169" s="146">
        <v>6424</v>
      </c>
      <c r="B169" s="147" t="s">
        <v>269</v>
      </c>
      <c r="C169" s="203">
        <v>0</v>
      </c>
      <c r="D169" s="203">
        <v>0</v>
      </c>
      <c r="E169" s="203">
        <v>43350000</v>
      </c>
      <c r="F169" s="203">
        <v>43350000</v>
      </c>
      <c r="G169" s="203">
        <v>0</v>
      </c>
      <c r="H169" s="203">
        <v>0</v>
      </c>
      <c r="I169" s="203">
        <v>43350000</v>
      </c>
      <c r="J169" s="204">
        <v>43350000</v>
      </c>
    </row>
    <row r="170" spans="1:10" ht="15">
      <c r="A170" s="146">
        <v>6425</v>
      </c>
      <c r="B170" s="147" t="s">
        <v>295</v>
      </c>
      <c r="C170" s="203">
        <v>0</v>
      </c>
      <c r="D170" s="203">
        <v>0</v>
      </c>
      <c r="E170" s="203">
        <v>3000000</v>
      </c>
      <c r="F170" s="203">
        <v>3000000</v>
      </c>
      <c r="G170" s="203">
        <v>0</v>
      </c>
      <c r="H170" s="203">
        <v>0</v>
      </c>
      <c r="I170" s="203">
        <v>3000000</v>
      </c>
      <c r="J170" s="204">
        <v>3000000</v>
      </c>
    </row>
    <row r="171" spans="1:10" ht="15">
      <c r="A171" s="146">
        <v>6427</v>
      </c>
      <c r="B171" s="147" t="s">
        <v>273</v>
      </c>
      <c r="C171" s="203">
        <v>0</v>
      </c>
      <c r="D171" s="203">
        <v>0</v>
      </c>
      <c r="E171" s="203">
        <v>165470748</v>
      </c>
      <c r="F171" s="203">
        <v>165470748</v>
      </c>
      <c r="G171" s="203">
        <v>0</v>
      </c>
      <c r="H171" s="203">
        <v>0</v>
      </c>
      <c r="I171" s="203">
        <v>165470748</v>
      </c>
      <c r="J171" s="204">
        <v>165470748</v>
      </c>
    </row>
    <row r="172" spans="1:10" ht="15">
      <c r="A172" s="146">
        <v>64271</v>
      </c>
      <c r="B172" s="147" t="s">
        <v>296</v>
      </c>
      <c r="C172" s="203">
        <v>0</v>
      </c>
      <c r="D172" s="203">
        <v>0</v>
      </c>
      <c r="E172" s="203">
        <v>5985679</v>
      </c>
      <c r="F172" s="203">
        <v>5985679</v>
      </c>
      <c r="G172" s="203">
        <v>0</v>
      </c>
      <c r="H172" s="203">
        <v>0</v>
      </c>
      <c r="I172" s="203">
        <v>5985679</v>
      </c>
      <c r="J172" s="204">
        <v>5985679</v>
      </c>
    </row>
    <row r="173" spans="1:10" ht="15">
      <c r="A173" s="146">
        <v>64272</v>
      </c>
      <c r="B173" s="147" t="s">
        <v>274</v>
      </c>
      <c r="C173" s="203">
        <v>0</v>
      </c>
      <c r="D173" s="203">
        <v>0</v>
      </c>
      <c r="E173" s="203">
        <v>14655109</v>
      </c>
      <c r="F173" s="203">
        <v>14655109</v>
      </c>
      <c r="G173" s="203">
        <v>0</v>
      </c>
      <c r="H173" s="203">
        <v>0</v>
      </c>
      <c r="I173" s="203">
        <v>14655109</v>
      </c>
      <c r="J173" s="204">
        <v>14655109</v>
      </c>
    </row>
    <row r="174" spans="1:10" ht="15">
      <c r="A174" s="146">
        <v>64273</v>
      </c>
      <c r="B174" s="147" t="s">
        <v>297</v>
      </c>
      <c r="C174" s="203">
        <v>0</v>
      </c>
      <c r="D174" s="203">
        <v>0</v>
      </c>
      <c r="E174" s="203">
        <v>10636479</v>
      </c>
      <c r="F174" s="203">
        <v>10636479</v>
      </c>
      <c r="G174" s="203">
        <v>0</v>
      </c>
      <c r="H174" s="203">
        <v>0</v>
      </c>
      <c r="I174" s="203">
        <v>10636479</v>
      </c>
      <c r="J174" s="204">
        <v>10636479</v>
      </c>
    </row>
    <row r="175" spans="1:10" ht="15">
      <c r="A175" s="146">
        <v>64274</v>
      </c>
      <c r="B175" s="147" t="s">
        <v>373</v>
      </c>
      <c r="C175" s="203">
        <v>0</v>
      </c>
      <c r="D175" s="203">
        <v>0</v>
      </c>
      <c r="E175" s="203">
        <v>2800000</v>
      </c>
      <c r="F175" s="203">
        <v>2800000</v>
      </c>
      <c r="G175" s="203">
        <v>0</v>
      </c>
      <c r="H175" s="203">
        <v>0</v>
      </c>
      <c r="I175" s="203">
        <v>2800000</v>
      </c>
      <c r="J175" s="204">
        <v>2800000</v>
      </c>
    </row>
    <row r="176" spans="1:10" ht="15">
      <c r="A176" s="146">
        <v>64275</v>
      </c>
      <c r="B176" s="147" t="s">
        <v>298</v>
      </c>
      <c r="C176" s="203">
        <v>0</v>
      </c>
      <c r="D176" s="203">
        <v>0</v>
      </c>
      <c r="E176" s="203">
        <v>60118181</v>
      </c>
      <c r="F176" s="203">
        <v>60118181</v>
      </c>
      <c r="G176" s="203">
        <v>0</v>
      </c>
      <c r="H176" s="203">
        <v>0</v>
      </c>
      <c r="I176" s="203">
        <v>60118181</v>
      </c>
      <c r="J176" s="204">
        <v>60118181</v>
      </c>
    </row>
    <row r="177" spans="1:10" ht="15">
      <c r="A177" s="146">
        <v>64276</v>
      </c>
      <c r="B177" s="147" t="s">
        <v>299</v>
      </c>
      <c r="C177" s="203">
        <v>0</v>
      </c>
      <c r="D177" s="203">
        <v>0</v>
      </c>
      <c r="E177" s="203">
        <v>41000000</v>
      </c>
      <c r="F177" s="203">
        <v>41000000</v>
      </c>
      <c r="G177" s="203">
        <v>0</v>
      </c>
      <c r="H177" s="203">
        <v>0</v>
      </c>
      <c r="I177" s="203">
        <v>41000000</v>
      </c>
      <c r="J177" s="204">
        <v>41000000</v>
      </c>
    </row>
    <row r="178" spans="1:10" ht="15">
      <c r="A178" s="146">
        <v>64278</v>
      </c>
      <c r="B178" s="147" t="s">
        <v>300</v>
      </c>
      <c r="C178" s="203">
        <v>0</v>
      </c>
      <c r="D178" s="203">
        <v>0</v>
      </c>
      <c r="E178" s="203">
        <v>30275300</v>
      </c>
      <c r="F178" s="203">
        <v>30275300</v>
      </c>
      <c r="G178" s="203">
        <v>0</v>
      </c>
      <c r="H178" s="203">
        <v>0</v>
      </c>
      <c r="I178" s="203">
        <v>30275300</v>
      </c>
      <c r="J178" s="204">
        <v>30275300</v>
      </c>
    </row>
    <row r="179" spans="1:10" ht="15">
      <c r="A179" s="146">
        <v>6428</v>
      </c>
      <c r="B179" s="147" t="s">
        <v>278</v>
      </c>
      <c r="C179" s="203">
        <v>0</v>
      </c>
      <c r="D179" s="203">
        <v>0</v>
      </c>
      <c r="E179" s="203">
        <v>304139997</v>
      </c>
      <c r="F179" s="203">
        <v>304139997</v>
      </c>
      <c r="G179" s="203">
        <v>0</v>
      </c>
      <c r="H179" s="203">
        <v>0</v>
      </c>
      <c r="I179" s="203">
        <v>304139997</v>
      </c>
      <c r="J179" s="204">
        <v>304139997</v>
      </c>
    </row>
    <row r="180" spans="1:10" ht="15">
      <c r="A180" s="146">
        <v>64282</v>
      </c>
      <c r="B180" s="147" t="s">
        <v>301</v>
      </c>
      <c r="C180" s="203">
        <v>0</v>
      </c>
      <c r="D180" s="203">
        <v>0</v>
      </c>
      <c r="E180" s="203">
        <v>122182181</v>
      </c>
      <c r="F180" s="203">
        <v>122182181</v>
      </c>
      <c r="G180" s="203">
        <v>0</v>
      </c>
      <c r="H180" s="203">
        <v>0</v>
      </c>
      <c r="I180" s="203">
        <v>122182181</v>
      </c>
      <c r="J180" s="204">
        <v>122182181</v>
      </c>
    </row>
    <row r="181" spans="1:10" ht="15">
      <c r="A181" s="146">
        <v>64283</v>
      </c>
      <c r="B181" s="147" t="s">
        <v>302</v>
      </c>
      <c r="C181" s="203">
        <v>0</v>
      </c>
      <c r="D181" s="203">
        <v>0</v>
      </c>
      <c r="E181" s="203">
        <v>43464208</v>
      </c>
      <c r="F181" s="203">
        <v>43464208</v>
      </c>
      <c r="G181" s="203">
        <v>0</v>
      </c>
      <c r="H181" s="203">
        <v>0</v>
      </c>
      <c r="I181" s="203">
        <v>43464208</v>
      </c>
      <c r="J181" s="204">
        <v>43464208</v>
      </c>
    </row>
    <row r="182" spans="1:10" ht="15">
      <c r="A182" s="146">
        <v>64287</v>
      </c>
      <c r="B182" s="147" t="s">
        <v>303</v>
      </c>
      <c r="C182" s="203">
        <v>0</v>
      </c>
      <c r="D182" s="203">
        <v>0</v>
      </c>
      <c r="E182" s="203">
        <v>105000000</v>
      </c>
      <c r="F182" s="203">
        <v>105000000</v>
      </c>
      <c r="G182" s="203">
        <v>0</v>
      </c>
      <c r="H182" s="203">
        <v>0</v>
      </c>
      <c r="I182" s="203">
        <v>105000000</v>
      </c>
      <c r="J182" s="204">
        <v>105000000</v>
      </c>
    </row>
    <row r="183" spans="1:10" ht="15">
      <c r="A183" s="146">
        <v>64288</v>
      </c>
      <c r="B183" s="147" t="s">
        <v>278</v>
      </c>
      <c r="C183" s="203">
        <v>0</v>
      </c>
      <c r="D183" s="203">
        <v>0</v>
      </c>
      <c r="E183" s="203">
        <v>33493608</v>
      </c>
      <c r="F183" s="203">
        <v>33493608</v>
      </c>
      <c r="G183" s="203">
        <v>0</v>
      </c>
      <c r="H183" s="203">
        <v>0</v>
      </c>
      <c r="I183" s="203">
        <v>33493608</v>
      </c>
      <c r="J183" s="204">
        <v>33493608</v>
      </c>
    </row>
    <row r="184" spans="1:10" ht="15">
      <c r="A184" s="146">
        <v>821</v>
      </c>
      <c r="B184" s="147" t="s">
        <v>304</v>
      </c>
      <c r="C184" s="203">
        <v>0</v>
      </c>
      <c r="D184" s="203">
        <v>0</v>
      </c>
      <c r="E184" s="203">
        <v>5140088031</v>
      </c>
      <c r="F184" s="203">
        <v>5140088031</v>
      </c>
      <c r="G184" s="203">
        <v>0</v>
      </c>
      <c r="H184" s="203">
        <v>0</v>
      </c>
      <c r="I184" s="203">
        <v>5140088031</v>
      </c>
      <c r="J184" s="204">
        <v>5140088031</v>
      </c>
    </row>
    <row r="185" spans="1:10" ht="15">
      <c r="A185" s="146">
        <v>8211</v>
      </c>
      <c r="B185" s="147" t="s">
        <v>305</v>
      </c>
      <c r="C185" s="203">
        <v>0</v>
      </c>
      <c r="D185" s="203">
        <v>0</v>
      </c>
      <c r="E185" s="203">
        <v>5140088031</v>
      </c>
      <c r="F185" s="203">
        <v>5140088031</v>
      </c>
      <c r="G185" s="203">
        <v>0</v>
      </c>
      <c r="H185" s="203">
        <v>0</v>
      </c>
      <c r="I185" s="203">
        <v>5140088031</v>
      </c>
      <c r="J185" s="204">
        <v>5140088031</v>
      </c>
    </row>
    <row r="186" spans="1:10" ht="15">
      <c r="A186" s="146">
        <v>911</v>
      </c>
      <c r="B186" s="147" t="s">
        <v>306</v>
      </c>
      <c r="C186" s="203">
        <v>0</v>
      </c>
      <c r="D186" s="203">
        <v>0</v>
      </c>
      <c r="E186" s="203">
        <v>57589231372</v>
      </c>
      <c r="F186" s="203">
        <v>57589231372</v>
      </c>
      <c r="G186" s="203">
        <v>0</v>
      </c>
      <c r="H186" s="203">
        <v>0</v>
      </c>
      <c r="I186" s="203">
        <v>57589231372</v>
      </c>
      <c r="J186" s="204">
        <v>57589231372</v>
      </c>
    </row>
    <row r="187" spans="1:10" ht="15">
      <c r="A187" s="146">
        <v>9111</v>
      </c>
      <c r="B187" s="147" t="s">
        <v>307</v>
      </c>
      <c r="C187" s="203">
        <v>0</v>
      </c>
      <c r="D187" s="203">
        <v>0</v>
      </c>
      <c r="E187" s="203">
        <v>43594124078</v>
      </c>
      <c r="F187" s="203">
        <v>43594124078</v>
      </c>
      <c r="G187" s="203">
        <v>0</v>
      </c>
      <c r="H187" s="203">
        <v>0</v>
      </c>
      <c r="I187" s="203">
        <v>43594124078</v>
      </c>
      <c r="J187" s="204">
        <v>43594124078</v>
      </c>
    </row>
    <row r="188" spans="1:10" ht="15">
      <c r="A188" s="146">
        <v>9112</v>
      </c>
      <c r="B188" s="147" t="s">
        <v>308</v>
      </c>
      <c r="C188" s="203">
        <v>0</v>
      </c>
      <c r="D188" s="203">
        <v>0</v>
      </c>
      <c r="E188" s="203">
        <v>4685703571</v>
      </c>
      <c r="F188" s="203">
        <v>4685703571</v>
      </c>
      <c r="G188" s="203">
        <v>0</v>
      </c>
      <c r="H188" s="203">
        <v>0</v>
      </c>
      <c r="I188" s="203">
        <v>4685703571</v>
      </c>
      <c r="J188" s="204">
        <v>4685703571</v>
      </c>
    </row>
    <row r="189" spans="1:10" ht="15">
      <c r="A189" s="146">
        <v>9113</v>
      </c>
      <c r="B189" s="147" t="s">
        <v>309</v>
      </c>
      <c r="C189" s="203">
        <v>0</v>
      </c>
      <c r="D189" s="203">
        <v>0</v>
      </c>
      <c r="E189" s="203">
        <v>1685294031</v>
      </c>
      <c r="F189" s="203">
        <v>1685294031</v>
      </c>
      <c r="G189" s="203">
        <v>0</v>
      </c>
      <c r="H189" s="203">
        <v>0</v>
      </c>
      <c r="I189" s="203">
        <v>1685294031</v>
      </c>
      <c r="J189" s="204">
        <v>1685294031</v>
      </c>
    </row>
    <row r="190" spans="1:10" ht="15.75" thickBot="1">
      <c r="A190" s="148">
        <v>9114</v>
      </c>
      <c r="B190" s="149" t="s">
        <v>312</v>
      </c>
      <c r="C190" s="205">
        <v>0</v>
      </c>
      <c r="D190" s="205">
        <v>0</v>
      </c>
      <c r="E190" s="205">
        <v>7624109692</v>
      </c>
      <c r="F190" s="205">
        <v>7624109692</v>
      </c>
      <c r="G190" s="205">
        <v>0</v>
      </c>
      <c r="H190" s="205">
        <v>0</v>
      </c>
      <c r="I190" s="205">
        <v>7624109692</v>
      </c>
      <c r="J190" s="206">
        <v>7624109692</v>
      </c>
    </row>
  </sheetData>
  <mergeCells count="13">
    <mergeCell ref="A6:J6"/>
    <mergeCell ref="A5:J5"/>
    <mergeCell ref="A1:D1"/>
    <mergeCell ref="A2:D2"/>
    <mergeCell ref="F2:J2"/>
    <mergeCell ref="F3:J3"/>
    <mergeCell ref="F1:J1"/>
    <mergeCell ref="G8:H8"/>
    <mergeCell ref="I8:J8"/>
    <mergeCell ref="A8:A9"/>
    <mergeCell ref="B8:B9"/>
    <mergeCell ref="C8:D8"/>
    <mergeCell ref="E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tnt</cp:lastModifiedBy>
  <cp:lastPrinted>2014-04-21T02:13:49Z</cp:lastPrinted>
  <dcterms:created xsi:type="dcterms:W3CDTF">2006-11-13T03:33:56Z</dcterms:created>
  <dcterms:modified xsi:type="dcterms:W3CDTF">2014-04-21T02:33:50Z</dcterms:modified>
  <cp:category/>
  <cp:version/>
  <cp:contentType/>
  <cp:contentStatus/>
</cp:coreProperties>
</file>